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2" i="1" l="1"/>
  <c r="E184" i="1"/>
  <c r="E179" i="1"/>
  <c r="E174" i="1"/>
  <c r="E169" i="1"/>
  <c r="E164" i="1"/>
  <c r="E127" i="1"/>
  <c r="E122" i="1"/>
  <c r="E82" i="1"/>
  <c r="E77" i="1"/>
  <c r="E72" i="1"/>
  <c r="E62" i="1"/>
  <c r="E57" i="1"/>
  <c r="E52" i="1"/>
  <c r="E47" i="1"/>
  <c r="E42" i="1"/>
  <c r="E124" i="1"/>
  <c r="E119" i="1"/>
  <c r="E79" i="1"/>
  <c r="E74" i="1"/>
  <c r="E69" i="1"/>
  <c r="E59" i="1"/>
  <c r="E54" i="1"/>
  <c r="E49" i="1"/>
  <c r="E44" i="1"/>
  <c r="E39" i="1"/>
  <c r="E27" i="1"/>
  <c r="E146" i="1" l="1"/>
  <c r="E22" i="1"/>
  <c r="E21" i="1"/>
  <c r="E20" i="1"/>
  <c r="E36" i="1" l="1"/>
  <c r="E67" i="1" l="1"/>
  <c r="E33" i="1" l="1"/>
  <c r="E97" i="1" l="1"/>
  <c r="E87" i="1"/>
  <c r="E155" i="1" l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<sst xmlns="http://schemas.openxmlformats.org/spreadsheetml/2006/main" count="1133" uniqueCount="200">
  <si>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</si>
  <si>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</si>
  <si>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</si>
  <si>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</si>
  <si>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</si>
  <si>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</si>
  <si>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</si>
  <si>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</si>
  <si>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</si>
  <si>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</si>
  <si>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</si>
  <si>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</si>
  <si>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</si>
  <si>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</si>
  <si>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</si>
  <si>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</si>
  <si>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</si>
  <si>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</si>
  <si>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</si>
  <si>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</si>
  <si>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</si>
  <si>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</si>
  <si>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</si>
  <si>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</si>
  <si>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</si>
  <si>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</si>
  <si>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</si>
  <si>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</si>
  <si>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</si>
  <si>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</si>
  <si>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</si>
  <si>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</si>
  <si>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</si>
  <si>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</si>
  <si>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</si>
  <si>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</si>
  <si>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</si>
  <si>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</si>
  <si>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</si>
  <si>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</si>
  <si>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</si>
  <si>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</si>
  <si>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</si>
  <si>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</si>
  <si>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</si>
  <si>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</si>
  <si>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</si>
  <si>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</si>
  <si>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</si>
  <si>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</si>
  <si>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</si>
  <si>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</si>
  <si>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</si>
  <si>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</si>
  <si>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</si>
  <si>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</si>
  <si>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</si>
  <si>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</si>
  <si>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</si>
  <si>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</si>
  <si>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</si>
  <si>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</si>
  <si>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</si>
  <si>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</si>
  <si>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</si>
  <si>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</si>
  <si>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</si>
  <si>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</si>
  <si>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</si>
  <si>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</si>
  <si>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</si>
  <si>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</si>
  <si>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</si>
  <si>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</si>
  <si>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</si>
  <si>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</si>
  <si>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</si>
  <si>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</si>
  <si>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</si>
  <si>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</si>
  <si>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</si>
  <si>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</si>
  <si>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</si>
  <si>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</si>
  <si>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</si>
  <si>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</si>
  <si>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</si>
  <si>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</si>
  <si>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</si>
  <si>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</si>
  <si>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</si>
  <si>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</si>
  <si>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</si>
  <si>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</si>
  <si>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</si>
  <si>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</si>
  <si>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</si>
  <si>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</si>
  <si>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</si>
  <si>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</si>
  <si>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</si>
  <si>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</si>
  <si>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</si>
  <si>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</si>
  <si>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</si>
  <si>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</si>
  <si>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</si>
  <si>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</si>
  <si>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</si>
  <si>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</si>
  <si>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</si>
  <si>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</si>
  <si>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</si>
  <si>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</si>
  <si>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</si>
  <si>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</si>
  <si>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</si>
  <si>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</si>
  <si>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</si>
  <si>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</si>
  <si>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</si>
  <si>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</si>
  <si>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</si>
  <si>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</si>
  <si>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</si>
  <si>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</si>
  <si>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</si>
  <si>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</si>
  <si>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</si>
  <si>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</si>
  <si>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</si>
  <si>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</si>
  <si>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</si>
  <si>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</si>
  <si>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</si>
  <si>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</si>
  <si>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</si>
  <si>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</si>
  <si>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</si>
  <si>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</si>
  <si>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</si>
  <si>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</si>
  <si>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</si>
  <si>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</si>
  <si>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</si>
  <si>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</si>
  <si>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</si>
  <si>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</si>
  <si>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</si>
  <si>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</si>
  <si>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</si>
  <si>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</si>
  <si>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</si>
  <si>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</si>
  <si>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</si>
  <si>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</si>
  <si>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</si>
  <si>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</si>
  <si>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</si>
  <si>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</si>
  <si>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</si>
  <si>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</si>
  <si>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</si>
  <si>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</si>
  <si>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</si>
  <si>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</si>
  <si>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</si>
  <si>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</si>
  <si>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</si>
  <si>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</si>
  <si>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</si>
  <si>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</si>
  <si>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</si>
  <si>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</si>
  <si>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</si>
  <si>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</si>
  <si>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</si>
  <si>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</si>
  <si>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</si>
  <si>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</si>
  <si>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</si>
  <si>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</si>
  <si>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</si>
  <si>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</si>
  <si>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</si>
  <si>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</si>
  <si>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</si>
  <si>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</si>
  <si>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</si>
  <si>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</si>
  <si>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</si>
  <si>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</si>
  <si>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</si>
  <si>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</si>
  <si>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</si>
  <si>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</si>
  <si>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Металлургов, д. 47</t>
  </si>
  <si>
    <t>общая площадь дома, кв. м. 3 577</t>
  </si>
  <si>
    <t>Отчет ООО УК "Триумф" за 2022год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</si>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</sst>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3" fillId="3" borderId="6" xfId="0" applyNumberFormat="1" applyFont="1" applyFill="1" applyBorder="1" applyAlignment="1">
      <alignment vertical="center" wrapText="1"/>
    </xf>
    <xf numFmtId="43" fontId="3" fillId="3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37" zoomScaleNormal="100" zoomScaleSheetLayoutView="100" workbookViewId="0">
      <selection activeCell="F63" sqref="F63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5" t="s">
        <v>198</v>
      </c>
      <c r="B3" s="55"/>
      <c r="C3" s="55"/>
      <c r="D3" s="55"/>
      <c r="E3" s="55"/>
    </row>
    <row r="4" spans="1:6" ht="15" customHeight="1" x14ac:dyDescent="0.25">
      <c r="A4" s="55" t="s">
        <v>0</v>
      </c>
      <c r="B4" s="55"/>
      <c r="C4" s="55"/>
      <c r="D4" s="55"/>
      <c r="E4" s="55"/>
    </row>
    <row r="5" spans="1:6" ht="15" customHeight="1" x14ac:dyDescent="0.25">
      <c r="A5" s="55" t="s">
        <v>196</v>
      </c>
      <c r="B5" s="55"/>
      <c r="C5" s="55"/>
      <c r="D5" s="55"/>
      <c r="E5" s="55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6" t="s">
        <v>197</v>
      </c>
      <c r="B7" s="56"/>
      <c r="C7" s="56"/>
      <c r="D7" s="56"/>
      <c r="E7" s="56"/>
    </row>
    <row r="8" spans="1:6" x14ac:dyDescent="0.25">
      <c r="A8" s="56" t="s">
        <v>1</v>
      </c>
      <c r="B8" s="56"/>
      <c r="C8" s="56"/>
      <c r="D8" s="56"/>
      <c r="E8" s="56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45009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9" t="s">
        <v>14</v>
      </c>
      <c r="B14" s="50"/>
      <c r="C14" s="50"/>
      <c r="D14" s="50"/>
      <c r="E14" s="51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>
        <v>-8962.3700000000099</v>
      </c>
      <c r="F16" s="42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2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82294.27</v>
      </c>
      <c r="F18" s="42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779429.44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E19*0.474</f>
        <v>369449.55455999996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E19*0.361</f>
        <v>281374.02784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E19*0.165</f>
        <v>128605.8576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836460.58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776260.58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4">
        <f>86000*0.7</f>
        <v>60199.999999999993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827498.21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5">
        <f>E29-E36</f>
        <v>245935.94999999995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85463.13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3">
        <f>E39+E44+E49+E54+E59+E69+E74+E84+E94+E99+E64+E124+E79+E119</f>
        <v>581562.26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38.25" x14ac:dyDescent="0.25">
      <c r="A38" s="5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3"/>
      <c r="B39" s="10" t="s">
        <v>70</v>
      </c>
      <c r="C39" s="11" t="s">
        <v>17</v>
      </c>
      <c r="D39" s="10" t="s">
        <v>70</v>
      </c>
      <c r="E39" s="31">
        <f>0.3*3577*12</f>
        <v>12877.199999999999</v>
      </c>
    </row>
    <row r="40" spans="1:6" x14ac:dyDescent="0.25">
      <c r="A40" s="5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4"/>
      <c r="B42" s="10" t="s">
        <v>78</v>
      </c>
      <c r="C42" s="11" t="s">
        <v>17</v>
      </c>
      <c r="D42" s="10" t="s">
        <v>78</v>
      </c>
      <c r="E42" s="33">
        <f>E39/12/3577</f>
        <v>0.3</v>
      </c>
    </row>
    <row r="43" spans="1:6" ht="63.75" x14ac:dyDescent="0.25">
      <c r="A43" s="5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3"/>
      <c r="B44" s="10" t="s">
        <v>70</v>
      </c>
      <c r="C44" s="11" t="s">
        <v>17</v>
      </c>
      <c r="D44" s="10" t="s">
        <v>70</v>
      </c>
      <c r="E44" s="31">
        <f>1.5*3577*12</f>
        <v>64386</v>
      </c>
    </row>
    <row r="45" spans="1:6" x14ac:dyDescent="0.25">
      <c r="A45" s="53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4"/>
      <c r="B47" s="10" t="s">
        <v>78</v>
      </c>
      <c r="C47" s="11" t="s">
        <v>17</v>
      </c>
      <c r="D47" s="10" t="s">
        <v>78</v>
      </c>
      <c r="E47" s="33">
        <f>E44/12/3577</f>
        <v>1.5</v>
      </c>
    </row>
    <row r="48" spans="1:6" ht="25.5" x14ac:dyDescent="0.25">
      <c r="A48" s="5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3"/>
      <c r="B49" s="10" t="s">
        <v>70</v>
      </c>
      <c r="C49" s="11" t="s">
        <v>17</v>
      </c>
      <c r="D49" s="10" t="s">
        <v>70</v>
      </c>
      <c r="E49" s="31">
        <f>2.6*3577*12</f>
        <v>111602.40000000001</v>
      </c>
    </row>
    <row r="50" spans="1:6" ht="38.25" x14ac:dyDescent="0.25">
      <c r="A50" s="5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4"/>
      <c r="B52" s="10" t="s">
        <v>78</v>
      </c>
      <c r="C52" s="11" t="s">
        <v>17</v>
      </c>
      <c r="D52" s="10" t="s">
        <v>78</v>
      </c>
      <c r="E52" s="33">
        <f>E49/12/3577</f>
        <v>2.6</v>
      </c>
    </row>
    <row r="53" spans="1:6" ht="25.5" x14ac:dyDescent="0.25">
      <c r="A53" s="5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3"/>
      <c r="B54" s="10" t="s">
        <v>70</v>
      </c>
      <c r="C54" s="11" t="s">
        <v>17</v>
      </c>
      <c r="D54" s="10" t="s">
        <v>70</v>
      </c>
      <c r="E54" s="31">
        <f>2.3*3577*12</f>
        <v>98725.199999999983</v>
      </c>
    </row>
    <row r="55" spans="1:6" x14ac:dyDescent="0.25">
      <c r="A55" s="5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4"/>
      <c r="B57" s="10" t="s">
        <v>78</v>
      </c>
      <c r="C57" s="11" t="s">
        <v>17</v>
      </c>
      <c r="D57" s="10" t="s">
        <v>78</v>
      </c>
      <c r="E57" s="33">
        <f>E54/12/3577</f>
        <v>2.2999999999999994</v>
      </c>
    </row>
    <row r="58" spans="1:6" ht="25.5" x14ac:dyDescent="0.25">
      <c r="A58" s="5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3"/>
      <c r="B59" s="10" t="s">
        <v>70</v>
      </c>
      <c r="C59" s="11" t="s">
        <v>17</v>
      </c>
      <c r="D59" s="10" t="s">
        <v>70</v>
      </c>
      <c r="E59" s="31">
        <f>0.18*3577*12</f>
        <v>7726.32</v>
      </c>
    </row>
    <row r="60" spans="1:6" x14ac:dyDescent="0.25">
      <c r="A60" s="5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4"/>
      <c r="B62" s="10" t="s">
        <v>78</v>
      </c>
      <c r="C62" s="11" t="s">
        <v>17</v>
      </c>
      <c r="D62" s="10" t="s">
        <v>78</v>
      </c>
      <c r="E62" s="33">
        <f>E59/12/3577</f>
        <v>0.18</v>
      </c>
    </row>
    <row r="63" spans="1:6" ht="25.5" x14ac:dyDescent="0.25">
      <c r="A63" s="5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3"/>
      <c r="B64" s="10" t="s">
        <v>70</v>
      </c>
      <c r="C64" s="11" t="s">
        <v>17</v>
      </c>
      <c r="D64" s="10" t="s">
        <v>70</v>
      </c>
      <c r="E64" s="31">
        <v>83000</v>
      </c>
    </row>
    <row r="65" spans="1:6" ht="25.5" x14ac:dyDescent="0.25">
      <c r="A65" s="5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4"/>
      <c r="B67" s="10" t="s">
        <v>78</v>
      </c>
      <c r="C67" s="11" t="s">
        <v>17</v>
      </c>
      <c r="D67" s="10" t="s">
        <v>78</v>
      </c>
      <c r="E67" s="36">
        <f>E64/5/3569.8</f>
        <v>4.6501204549274471</v>
      </c>
    </row>
    <row r="68" spans="1:6" ht="25.5" x14ac:dyDescent="0.25">
      <c r="A68" s="5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3"/>
      <c r="B69" s="10" t="s">
        <v>70</v>
      </c>
      <c r="C69" s="11" t="s">
        <v>17</v>
      </c>
      <c r="D69" s="10" t="s">
        <v>70</v>
      </c>
      <c r="E69" s="31">
        <f>0.6*3577*12</f>
        <v>25754.399999999998</v>
      </c>
    </row>
    <row r="70" spans="1:6" x14ac:dyDescent="0.25">
      <c r="A70" s="5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4"/>
      <c r="B72" s="10" t="s">
        <v>78</v>
      </c>
      <c r="C72" s="11" t="s">
        <v>17</v>
      </c>
      <c r="D72" s="10" t="s">
        <v>78</v>
      </c>
      <c r="E72" s="33">
        <f>E69/12/3577</f>
        <v>0.6</v>
      </c>
    </row>
    <row r="73" spans="1:6" ht="25.5" x14ac:dyDescent="0.25">
      <c r="A73" s="5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3"/>
      <c r="B74" s="10" t="s">
        <v>70</v>
      </c>
      <c r="C74" s="11" t="s">
        <v>17</v>
      </c>
      <c r="D74" s="10" t="s">
        <v>70</v>
      </c>
      <c r="E74" s="31">
        <f>3*3577*12</f>
        <v>128772</v>
      </c>
    </row>
    <row r="75" spans="1:6" ht="38.25" x14ac:dyDescent="0.25">
      <c r="A75" s="5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4"/>
      <c r="B77" s="10" t="s">
        <v>78</v>
      </c>
      <c r="C77" s="11" t="s">
        <v>17</v>
      </c>
      <c r="D77" s="10" t="s">
        <v>78</v>
      </c>
      <c r="E77" s="33">
        <f>E74/12/3577</f>
        <v>3</v>
      </c>
    </row>
    <row r="78" spans="1:6" ht="51" x14ac:dyDescent="0.25">
      <c r="A78" s="5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3"/>
      <c r="B79" s="10" t="s">
        <v>70</v>
      </c>
      <c r="C79" s="11" t="s">
        <v>17</v>
      </c>
      <c r="D79" s="10" t="s">
        <v>70</v>
      </c>
      <c r="E79" s="31">
        <f>0.48*3577*12</f>
        <v>20603.52</v>
      </c>
    </row>
    <row r="80" spans="1:6" x14ac:dyDescent="0.25">
      <c r="A80" s="5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4"/>
      <c r="B82" s="10" t="s">
        <v>78</v>
      </c>
      <c r="C82" s="11" t="s">
        <v>17</v>
      </c>
      <c r="D82" s="10" t="s">
        <v>78</v>
      </c>
      <c r="E82" s="33">
        <f>E79/12/3577</f>
        <v>0.48000000000000004</v>
      </c>
    </row>
    <row r="83" spans="1:6" ht="25.5" hidden="1" x14ac:dyDescent="0.25">
      <c r="A83" s="5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53"/>
      <c r="B84" s="10" t="s">
        <v>70</v>
      </c>
      <c r="C84" s="11" t="s">
        <v>17</v>
      </c>
      <c r="D84" s="10" t="s">
        <v>70</v>
      </c>
      <c r="E84" s="31"/>
    </row>
    <row r="85" spans="1:6" ht="38.25" hidden="1" x14ac:dyDescent="0.25">
      <c r="A85" s="5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5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54"/>
      <c r="B87" s="10" t="s">
        <v>78</v>
      </c>
      <c r="C87" s="11" t="s">
        <v>17</v>
      </c>
      <c r="D87" s="10" t="s">
        <v>78</v>
      </c>
      <c r="E87" s="33">
        <f>E84/12/8765.1</f>
        <v>0</v>
      </c>
    </row>
    <row r="88" spans="1:6" ht="25.5" hidden="1" x14ac:dyDescent="0.25">
      <c r="A88" s="5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53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5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5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54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5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53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5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5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54"/>
      <c r="B97" s="10" t="s">
        <v>78</v>
      </c>
      <c r="C97" s="11" t="s">
        <v>17</v>
      </c>
      <c r="D97" s="10" t="s">
        <v>78</v>
      </c>
      <c r="E97" s="33">
        <f>E94/12/8765.1</f>
        <v>0</v>
      </c>
    </row>
    <row r="98" spans="1:6" ht="25.5" hidden="1" x14ac:dyDescent="0.25">
      <c r="A98" s="5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3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4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5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3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4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3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4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3"/>
      <c r="B114" s="10" t="s">
        <v>70</v>
      </c>
      <c r="C114" s="11" t="s">
        <v>17</v>
      </c>
      <c r="D114" s="10" t="s">
        <v>70</v>
      </c>
      <c r="E114" s="31"/>
    </row>
    <row r="115" spans="1:6" hidden="1" x14ac:dyDescent="0.25">
      <c r="A115" s="5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4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5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3"/>
      <c r="B119" s="10" t="s">
        <v>70</v>
      </c>
      <c r="C119" s="11" t="s">
        <v>17</v>
      </c>
      <c r="D119" s="10" t="s">
        <v>70</v>
      </c>
      <c r="E119" s="31">
        <f>0.3*3577*12</f>
        <v>12877.199999999999</v>
      </c>
    </row>
    <row r="120" spans="1:6" x14ac:dyDescent="0.25">
      <c r="A120" s="5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5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4"/>
      <c r="B122" s="10" t="s">
        <v>78</v>
      </c>
      <c r="C122" s="11" t="s">
        <v>17</v>
      </c>
      <c r="D122" s="10" t="s">
        <v>78</v>
      </c>
      <c r="E122" s="33">
        <f>E119/12/3577</f>
        <v>0.3</v>
      </c>
    </row>
    <row r="123" spans="1:6" ht="51" x14ac:dyDescent="0.25">
      <c r="A123" s="5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3"/>
      <c r="B124" s="10" t="s">
        <v>70</v>
      </c>
      <c r="C124" s="11" t="s">
        <v>17</v>
      </c>
      <c r="D124" s="10" t="s">
        <v>70</v>
      </c>
      <c r="E124" s="31">
        <f>(0.33*10+0.48*2)/12*3577*12</f>
        <v>15238.02</v>
      </c>
    </row>
    <row r="125" spans="1:6" x14ac:dyDescent="0.25">
      <c r="A125" s="5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4"/>
      <c r="B127" s="10" t="s">
        <v>78</v>
      </c>
      <c r="C127" s="11" t="s">
        <v>17</v>
      </c>
      <c r="D127" s="10" t="s">
        <v>78</v>
      </c>
      <c r="E127" s="33">
        <f>E124/12/3577</f>
        <v>0.35500000000000004</v>
      </c>
    </row>
    <row r="128" spans="1:6" ht="25.5" x14ac:dyDescent="0.25">
      <c r="A128" s="52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3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4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2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3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4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9" t="s">
        <v>106</v>
      </c>
      <c r="B138" s="50"/>
      <c r="C138" s="50"/>
      <c r="D138" s="50"/>
      <c r="E138" s="51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41"/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E161+E166+E171+E176+E181</f>
        <v>49312.18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E147</f>
        <v>48759.32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v>48759.32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552.86000000000058</v>
      </c>
    </row>
    <row r="156" spans="1:5" ht="36.75" customHeight="1" x14ac:dyDescent="0.25">
      <c r="A156" s="49" t="s">
        <v>126</v>
      </c>
      <c r="B156" s="50"/>
      <c r="C156" s="50"/>
      <c r="D156" s="50"/>
      <c r="E156" s="51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129</v>
      </c>
      <c r="B159" s="50"/>
      <c r="C159" s="50"/>
      <c r="D159" s="50"/>
      <c r="E159" s="51"/>
    </row>
    <row r="160" spans="1:5" ht="51" x14ac:dyDescent="0.25">
      <c r="A160" s="52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3"/>
      <c r="B161" s="10" t="s">
        <v>70</v>
      </c>
      <c r="C161" s="11" t="s">
        <v>17</v>
      </c>
      <c r="D161" s="10" t="s">
        <v>70</v>
      </c>
      <c r="E161" s="31">
        <v>2782.06</v>
      </c>
    </row>
    <row r="162" spans="1:6" x14ac:dyDescent="0.25">
      <c r="A162" s="5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4"/>
      <c r="B164" s="10" t="s">
        <v>78</v>
      </c>
      <c r="C164" s="11" t="s">
        <v>17</v>
      </c>
      <c r="D164" s="10" t="s">
        <v>78</v>
      </c>
      <c r="E164" s="33">
        <f>E161/12/3577</f>
        <v>6.48136240797689E-2</v>
      </c>
      <c r="F164" s="5"/>
    </row>
    <row r="165" spans="1:6" ht="63.75" x14ac:dyDescent="0.25">
      <c r="A165" s="52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3"/>
      <c r="B166" s="10" t="s">
        <v>70</v>
      </c>
      <c r="C166" s="11" t="s">
        <v>17</v>
      </c>
      <c r="D166" s="10" t="s">
        <v>70</v>
      </c>
      <c r="E166" s="31">
        <v>13372.28</v>
      </c>
      <c r="F166" s="5"/>
    </row>
    <row r="167" spans="1:6" x14ac:dyDescent="0.25">
      <c r="A167" s="5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4"/>
      <c r="B169" s="10" t="s">
        <v>78</v>
      </c>
      <c r="C169" s="11" t="s">
        <v>17</v>
      </c>
      <c r="D169" s="10" t="s">
        <v>78</v>
      </c>
      <c r="E169" s="33">
        <f>E166/12/3577</f>
        <v>0.31153387382350206</v>
      </c>
      <c r="F169" s="5"/>
    </row>
    <row r="170" spans="1:6" ht="63.75" x14ac:dyDescent="0.25">
      <c r="A170" s="52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3"/>
      <c r="B171" s="10" t="s">
        <v>70</v>
      </c>
      <c r="C171" s="11" t="s">
        <v>17</v>
      </c>
      <c r="D171" s="10" t="s">
        <v>70</v>
      </c>
      <c r="E171" s="31">
        <v>613.57000000000005</v>
      </c>
      <c r="F171" s="5"/>
    </row>
    <row r="172" spans="1:6" x14ac:dyDescent="0.25">
      <c r="A172" s="5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4"/>
      <c r="B174" s="10" t="s">
        <v>78</v>
      </c>
      <c r="C174" s="11" t="s">
        <v>17</v>
      </c>
      <c r="D174" s="10" t="s">
        <v>78</v>
      </c>
      <c r="E174" s="33">
        <f>E171/12/3577</f>
        <v>1.4294334172024975E-2</v>
      </c>
      <c r="F174" s="5"/>
    </row>
    <row r="175" spans="1:6" ht="38.25" x14ac:dyDescent="0.25">
      <c r="A175" s="52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53"/>
      <c r="B176" s="10" t="s">
        <v>70</v>
      </c>
      <c r="C176" s="11" t="s">
        <v>17</v>
      </c>
      <c r="D176" s="10" t="s">
        <v>70</v>
      </c>
      <c r="E176" s="31">
        <v>3612.37</v>
      </c>
      <c r="F176" s="5"/>
    </row>
    <row r="177" spans="1:6" x14ac:dyDescent="0.25">
      <c r="A177" s="5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4"/>
      <c r="B179" s="10" t="s">
        <v>78</v>
      </c>
      <c r="C179" s="11" t="s">
        <v>17</v>
      </c>
      <c r="D179" s="10" t="s">
        <v>78</v>
      </c>
      <c r="E179" s="33">
        <f>E176/12/3577</f>
        <v>8.4157347870655097E-2</v>
      </c>
      <c r="F179" s="5"/>
    </row>
    <row r="180" spans="1:6" ht="51" x14ac:dyDescent="0.25">
      <c r="A180" s="52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3"/>
      <c r="B181" s="10" t="s">
        <v>70</v>
      </c>
      <c r="C181" s="11" t="s">
        <v>17</v>
      </c>
      <c r="D181" s="10" t="s">
        <v>70</v>
      </c>
      <c r="E181" s="31">
        <v>28931.9</v>
      </c>
      <c r="F181" s="5"/>
    </row>
    <row r="182" spans="1:6" x14ac:dyDescent="0.25">
      <c r="A182" s="5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4"/>
      <c r="B184" s="10" t="s">
        <v>78</v>
      </c>
      <c r="C184" s="11" t="s">
        <v>17</v>
      </c>
      <c r="D184" s="10" t="s">
        <v>78</v>
      </c>
      <c r="E184" s="33">
        <f>E181/12/3577</f>
        <v>0.67402618581679252</v>
      </c>
    </row>
    <row r="185" spans="1:6" ht="15" hidden="1" customHeight="1" x14ac:dyDescent="0.25">
      <c r="A185" s="49" t="s">
        <v>137</v>
      </c>
      <c r="B185" s="50"/>
      <c r="C185" s="50"/>
      <c r="D185" s="50"/>
      <c r="E185" s="51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9" t="s">
        <v>147</v>
      </c>
      <c r="B190" s="50"/>
      <c r="C190" s="50"/>
      <c r="D190" s="50"/>
      <c r="E190" s="51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49" t="s">
        <v>154</v>
      </c>
      <c r="B197" s="50"/>
      <c r="C197" s="50"/>
      <c r="D197" s="50"/>
      <c r="E197" s="51"/>
    </row>
    <row r="198" spans="1:6" hidden="1" x14ac:dyDescent="0.25">
      <c r="A198" s="46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hidden="1" x14ac:dyDescent="0.25">
      <c r="A199" s="47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hidden="1" customHeight="1" x14ac:dyDescent="0.25">
      <c r="A200" s="47"/>
      <c r="B200" s="10" t="s">
        <v>158</v>
      </c>
      <c r="C200" s="11" t="s">
        <v>159</v>
      </c>
      <c r="D200" s="10" t="s">
        <v>158</v>
      </c>
      <c r="E200" s="39"/>
    </row>
    <row r="201" spans="1:6" hidden="1" x14ac:dyDescent="0.25">
      <c r="A201" s="47"/>
      <c r="B201" s="10" t="s">
        <v>160</v>
      </c>
      <c r="C201" s="11" t="s">
        <v>17</v>
      </c>
      <c r="D201" s="10" t="s">
        <v>160</v>
      </c>
      <c r="E201" s="34"/>
    </row>
    <row r="202" spans="1:6" hidden="1" x14ac:dyDescent="0.25">
      <c r="A202" s="47"/>
      <c r="B202" s="10" t="s">
        <v>161</v>
      </c>
      <c r="C202" s="11" t="s">
        <v>17</v>
      </c>
      <c r="D202" s="10" t="s">
        <v>161</v>
      </c>
      <c r="E202" s="34"/>
    </row>
    <row r="203" spans="1:6" hidden="1" x14ac:dyDescent="0.25">
      <c r="A203" s="47"/>
      <c r="B203" s="10" t="s">
        <v>162</v>
      </c>
      <c r="C203" s="11" t="s">
        <v>17</v>
      </c>
      <c r="D203" s="10" t="s">
        <v>162</v>
      </c>
      <c r="E203" s="34">
        <f>E201-E202</f>
        <v>0</v>
      </c>
    </row>
    <row r="204" spans="1:6" ht="25.5" hidden="1" x14ac:dyDescent="0.25">
      <c r="A204" s="47"/>
      <c r="B204" s="10" t="s">
        <v>163</v>
      </c>
      <c r="C204" s="11" t="s">
        <v>17</v>
      </c>
      <c r="D204" s="10" t="s">
        <v>163</v>
      </c>
      <c r="E204" s="34"/>
      <c r="F204" s="37"/>
    </row>
    <row r="205" spans="1:6" ht="25.5" hidden="1" x14ac:dyDescent="0.25">
      <c r="A205" s="47"/>
      <c r="B205" s="10" t="s">
        <v>164</v>
      </c>
      <c r="C205" s="11" t="s">
        <v>17</v>
      </c>
      <c r="D205" s="10" t="s">
        <v>164</v>
      </c>
      <c r="E205" s="34"/>
    </row>
    <row r="206" spans="1:6" ht="25.5" hidden="1" x14ac:dyDescent="0.25">
      <c r="A206" s="47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5.5" hidden="1" x14ac:dyDescent="0.25">
      <c r="A207" s="48"/>
      <c r="B207" s="10" t="s">
        <v>166</v>
      </c>
      <c r="C207" s="11" t="s">
        <v>17</v>
      </c>
      <c r="D207" s="10" t="s">
        <v>166</v>
      </c>
      <c r="E207" s="19"/>
    </row>
    <row r="208" spans="1:6" hidden="1" x14ac:dyDescent="0.25">
      <c r="A208" s="46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47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47"/>
      <c r="B210" s="10" t="s">
        <v>158</v>
      </c>
      <c r="C210" s="11" t="s">
        <v>159</v>
      </c>
      <c r="D210" s="10" t="s">
        <v>158</v>
      </c>
      <c r="E210" s="39"/>
    </row>
    <row r="211" spans="1:5" hidden="1" x14ac:dyDescent="0.25">
      <c r="A211" s="47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47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47"/>
      <c r="B213" s="10" t="s">
        <v>162</v>
      </c>
      <c r="C213" s="11" t="s">
        <v>17</v>
      </c>
      <c r="D213" s="10" t="s">
        <v>162</v>
      </c>
      <c r="E213" s="34">
        <f>E211-E212</f>
        <v>0</v>
      </c>
    </row>
    <row r="214" spans="1:5" ht="25.5" hidden="1" x14ac:dyDescent="0.25">
      <c r="A214" s="47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47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47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5.5" hidden="1" x14ac:dyDescent="0.25">
      <c r="A217" s="48"/>
      <c r="B217" s="10" t="s">
        <v>166</v>
      </c>
      <c r="C217" s="11" t="s">
        <v>17</v>
      </c>
      <c r="D217" s="10" t="s">
        <v>166</v>
      </c>
      <c r="E217" s="19"/>
    </row>
    <row r="218" spans="1:5" ht="25.5" hidden="1" x14ac:dyDescent="0.25">
      <c r="A218" s="46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47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47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47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47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47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47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47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47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48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46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47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47"/>
      <c r="B230" s="10" t="s">
        <v>158</v>
      </c>
      <c r="C230" s="11" t="s">
        <v>159</v>
      </c>
      <c r="D230" s="10" t="s">
        <v>158</v>
      </c>
      <c r="E230" s="39"/>
    </row>
    <row r="231" spans="1:5" hidden="1" x14ac:dyDescent="0.25">
      <c r="A231" s="47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47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47"/>
      <c r="B233" s="10" t="s">
        <v>162</v>
      </c>
      <c r="C233" s="11" t="s">
        <v>17</v>
      </c>
      <c r="D233" s="10" t="s">
        <v>162</v>
      </c>
      <c r="E233" s="34">
        <f>E231-E232</f>
        <v>0</v>
      </c>
    </row>
    <row r="234" spans="1:5" ht="25.5" hidden="1" x14ac:dyDescent="0.25">
      <c r="A234" s="47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47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47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5.5" hidden="1" x14ac:dyDescent="0.25">
      <c r="A237" s="48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46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47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47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47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47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47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47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47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47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48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46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47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47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47"/>
      <c r="B251" s="10" t="s">
        <v>160</v>
      </c>
      <c r="C251" s="11" t="s">
        <v>17</v>
      </c>
      <c r="D251" s="10" t="s">
        <v>160</v>
      </c>
      <c r="E251" s="19"/>
    </row>
    <row r="252" spans="1:5" hidden="1" x14ac:dyDescent="0.25">
      <c r="A252" s="47"/>
      <c r="B252" s="10" t="s">
        <v>161</v>
      </c>
      <c r="C252" s="11" t="s">
        <v>17</v>
      </c>
      <c r="D252" s="10" t="s">
        <v>161</v>
      </c>
      <c r="E252" s="19"/>
    </row>
    <row r="253" spans="1:5" hidden="1" x14ac:dyDescent="0.25">
      <c r="A253" s="47"/>
      <c r="B253" s="10" t="s">
        <v>162</v>
      </c>
      <c r="C253" s="11" t="s">
        <v>17</v>
      </c>
      <c r="D253" s="10" t="s">
        <v>162</v>
      </c>
      <c r="E253" s="19"/>
    </row>
    <row r="254" spans="1:5" ht="25.5" hidden="1" x14ac:dyDescent="0.25">
      <c r="A254" s="47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47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47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48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46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47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47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47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47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47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47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47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47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48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46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47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47"/>
      <c r="B270" s="10" t="s">
        <v>158</v>
      </c>
      <c r="C270" s="11" t="s">
        <v>159</v>
      </c>
      <c r="D270" s="10" t="s">
        <v>158</v>
      </c>
      <c r="E270" s="39"/>
    </row>
    <row r="271" spans="1:5" hidden="1" x14ac:dyDescent="0.25">
      <c r="A271" s="47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47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47"/>
      <c r="B273" s="10" t="s">
        <v>162</v>
      </c>
      <c r="C273" s="11" t="s">
        <v>17</v>
      </c>
      <c r="D273" s="10" t="s">
        <v>162</v>
      </c>
      <c r="E273" s="34">
        <f>E271-E272</f>
        <v>0</v>
      </c>
    </row>
    <row r="274" spans="1:5" ht="25.5" hidden="1" x14ac:dyDescent="0.25">
      <c r="A274" s="47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47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47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5.5" hidden="1" x14ac:dyDescent="0.25">
      <c r="A277" s="48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46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47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47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47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47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47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47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47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47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48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46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hidden="1" x14ac:dyDescent="0.25">
      <c r="A289" s="47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hidden="1" customHeight="1" x14ac:dyDescent="0.25">
      <c r="A290" s="47"/>
      <c r="B290" s="10" t="s">
        <v>158</v>
      </c>
      <c r="C290" s="11" t="s">
        <v>159</v>
      </c>
      <c r="D290" s="10" t="s">
        <v>158</v>
      </c>
      <c r="E290" s="39"/>
    </row>
    <row r="291" spans="1:5" hidden="1" x14ac:dyDescent="0.25">
      <c r="A291" s="47"/>
      <c r="B291" s="10" t="s">
        <v>160</v>
      </c>
      <c r="C291" s="11" t="s">
        <v>17</v>
      </c>
      <c r="D291" s="10" t="s">
        <v>160</v>
      </c>
      <c r="E291" s="34"/>
    </row>
    <row r="292" spans="1:5" hidden="1" x14ac:dyDescent="0.25">
      <c r="A292" s="47"/>
      <c r="B292" s="10" t="s">
        <v>161</v>
      </c>
      <c r="C292" s="11" t="s">
        <v>17</v>
      </c>
      <c r="D292" s="10" t="s">
        <v>161</v>
      </c>
      <c r="E292" s="34"/>
    </row>
    <row r="293" spans="1:5" hidden="1" x14ac:dyDescent="0.25">
      <c r="A293" s="47"/>
      <c r="B293" s="10" t="s">
        <v>162</v>
      </c>
      <c r="C293" s="11" t="s">
        <v>17</v>
      </c>
      <c r="D293" s="10" t="s">
        <v>162</v>
      </c>
      <c r="E293" s="34">
        <f>E291-E292</f>
        <v>0</v>
      </c>
    </row>
    <row r="294" spans="1:5" ht="25.5" hidden="1" x14ac:dyDescent="0.25">
      <c r="A294" s="47"/>
      <c r="B294" s="10" t="s">
        <v>163</v>
      </c>
      <c r="C294" s="11" t="s">
        <v>17</v>
      </c>
      <c r="D294" s="10" t="s">
        <v>163</v>
      </c>
      <c r="E294" s="34"/>
    </row>
    <row r="295" spans="1:5" ht="25.5" hidden="1" x14ac:dyDescent="0.25">
      <c r="A295" s="47"/>
      <c r="B295" s="10" t="s">
        <v>164</v>
      </c>
      <c r="C295" s="11" t="s">
        <v>17</v>
      </c>
      <c r="D295" s="10" t="s">
        <v>164</v>
      </c>
      <c r="E295" s="34"/>
    </row>
    <row r="296" spans="1:5" ht="25.5" hidden="1" x14ac:dyDescent="0.25">
      <c r="A296" s="47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5.5" hidden="1" x14ac:dyDescent="0.25">
      <c r="A297" s="48"/>
      <c r="B297" s="10" t="s">
        <v>166</v>
      </c>
      <c r="C297" s="11" t="s">
        <v>17</v>
      </c>
      <c r="D297" s="10" t="s">
        <v>166</v>
      </c>
      <c r="E297" s="19"/>
    </row>
    <row r="298" spans="1:5" hidden="1" x14ac:dyDescent="0.25">
      <c r="A298" s="46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hidden="1" x14ac:dyDescent="0.25">
      <c r="A299" s="47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hidden="1" customHeight="1" x14ac:dyDescent="0.25">
      <c r="A300" s="47"/>
      <c r="B300" s="10" t="s">
        <v>158</v>
      </c>
      <c r="C300" s="11" t="s">
        <v>159</v>
      </c>
      <c r="D300" s="10" t="s">
        <v>158</v>
      </c>
      <c r="E300" s="19"/>
    </row>
    <row r="301" spans="1:5" hidden="1" x14ac:dyDescent="0.25">
      <c r="A301" s="47"/>
      <c r="B301" s="10" t="s">
        <v>160</v>
      </c>
      <c r="C301" s="11" t="s">
        <v>17</v>
      </c>
      <c r="D301" s="10" t="s">
        <v>160</v>
      </c>
      <c r="E301" s="19"/>
    </row>
    <row r="302" spans="1:5" hidden="1" x14ac:dyDescent="0.25">
      <c r="A302" s="47"/>
      <c r="B302" s="10" t="s">
        <v>161</v>
      </c>
      <c r="C302" s="11" t="s">
        <v>17</v>
      </c>
      <c r="D302" s="10" t="s">
        <v>161</v>
      </c>
      <c r="E302" s="19"/>
    </row>
    <row r="303" spans="1:5" hidden="1" x14ac:dyDescent="0.25">
      <c r="A303" s="47"/>
      <c r="B303" s="10" t="s">
        <v>162</v>
      </c>
      <c r="C303" s="11" t="s">
        <v>17</v>
      </c>
      <c r="D303" s="10" t="s">
        <v>162</v>
      </c>
      <c r="E303" s="19"/>
    </row>
    <row r="304" spans="1:5" ht="25.5" hidden="1" x14ac:dyDescent="0.25">
      <c r="A304" s="47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47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47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48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46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47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47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47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47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47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47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47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47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48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9" t="s">
        <v>182</v>
      </c>
      <c r="B318" s="50"/>
      <c r="C318" s="50"/>
      <c r="D318" s="50"/>
      <c r="E318" s="51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9" t="s">
        <v>188</v>
      </c>
      <c r="B323" s="50"/>
      <c r="C323" s="50"/>
      <c r="D323" s="50"/>
      <c r="E323" s="51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>
        <v>13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>
        <v>52703.9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2022-03-11T04:18:33Z</cp:lastPrinted>
  <dcterms:created xsi:type="dcterms:W3CDTF">2019-01-24T04:09:30Z</dcterms:created>
  <dcterms:modified xsi:type="dcterms:W3CDTF">2023-03-07T06:05:52Z</dcterms:modified>
</cp:coreProperties>
</file>