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79" i="1" l="1"/>
  <c r="E174" i="1"/>
  <c r="E169" i="1"/>
  <c r="E164" i="1"/>
  <c r="E49" i="1"/>
  <c r="E52" i="1" s="1"/>
  <c r="E124" i="1"/>
  <c r="E127" i="1" s="1"/>
  <c r="E119" i="1"/>
  <c r="E74" i="1"/>
  <c r="E77" i="1" s="1"/>
  <c r="E69" i="1"/>
  <c r="E72" i="1" s="1"/>
  <c r="E59" i="1"/>
  <c r="E62" i="1" s="1"/>
  <c r="E54" i="1"/>
  <c r="E57" i="1" s="1"/>
  <c r="E44" i="1"/>
  <c r="E47" i="1" s="1"/>
  <c r="E122" i="1"/>
  <c r="E42" i="1"/>
  <c r="E39" i="1"/>
  <c r="E22" i="1"/>
  <c r="E21" i="1"/>
  <c r="E20" i="1"/>
  <c r="E184" i="1" l="1"/>
  <c r="E196" i="1" l="1"/>
  <c r="E303" i="1"/>
  <c r="E137" i="1" l="1"/>
  <c r="E102" i="1"/>
  <c r="E97" i="1"/>
  <c r="E87" i="1"/>
  <c r="E67" i="1"/>
  <c r="E142" i="1" l="1"/>
  <c r="E23" i="1" l="1"/>
  <c r="E146" i="1" l="1"/>
  <c r="E155" i="1" l="1"/>
  <c r="E143" i="1"/>
  <c r="E36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<sst xmlns="http://schemas.openxmlformats.org/spreadsheetml/2006/main" count="1133" uniqueCount="200">
  <si>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</si>
  <si>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</si>
  <si>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</si>
  <si>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</si>
  <si>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</si>
  <si>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</si>
  <si>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</si>
  <si>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</si>
  <si>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</si>
  <si>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</si>
  <si>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</si>
  <si>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</si>
  <si>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</si>
  <si>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</si>
  <si>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</si>
  <si>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</si>
  <si>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</si>
  <si>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</si>
  <si>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</si>
  <si>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</si>
  <si>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</si>
  <si>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</si>
  <si>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</si>
  <si>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</si>
  <si>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</si>
  <si>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</si>
  <si>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</si>
  <si>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</si>
  <si>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</si>
  <si>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</si>
  <si>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</si>
  <si>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</si>
  <si>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</si>
  <si>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</si>
  <si>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</si>
  <si>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</si>
  <si>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</si>
  <si>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</si>
  <si>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</si>
  <si>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</si>
  <si>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</si>
  <si>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</si>
  <si>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</si>
  <si>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</si>
  <si>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</si>
  <si>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</si>
  <si>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</si>
  <si>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</si>
  <si>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</si>
  <si>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</si>
  <si>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</si>
  <si>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</si>
  <si>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</si>
  <si>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</si>
  <si>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</si>
  <si>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</si>
  <si>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</si>
  <si>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</si>
  <si>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</si>
  <si>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</si>
  <si>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</si>
  <si>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</si>
  <si>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</si>
  <si>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</si>
  <si>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</si>
  <si>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</si>
  <si>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</si>
  <si>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</si>
  <si>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</si>
  <si>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</si>
  <si>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</si>
  <si>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</si>
  <si>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</si>
  <si>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</si>
  <si>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</si>
  <si>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</si>
  <si>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</si>
  <si>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</si>
  <si>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</si>
  <si>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</si>
  <si>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</si>
  <si>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</si>
  <si>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</si>
  <si>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</si>
  <si>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</si>
  <si>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</si>
  <si>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</si>
  <si>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</si>
  <si>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</si>
  <si>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</si>
  <si>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</si>
  <si>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</si>
  <si>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</si>
  <si>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</si>
  <si>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</si>
  <si>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</si>
  <si>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</si>
  <si>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</si>
  <si>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</si>
  <si>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</si>
  <si>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</si>
  <si>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</si>
  <si>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</si>
  <si>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</si>
  <si>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</si>
  <si>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</si>
  <si>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</si>
  <si>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</si>
  <si>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</si>
  <si>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</si>
  <si>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</si>
  <si>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</si>
  <si>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</si>
  <si>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</si>
  <si>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</si>
  <si>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</si>
  <si>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</si>
  <si>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</si>
  <si>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</si>
  <si>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</si>
  <si>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</si>
  <si>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</si>
  <si>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</si>
  <si>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</si>
  <si>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</si>
  <si>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</si>
  <si>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</si>
  <si>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</si>
  <si>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</si>
  <si>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</si>
  <si>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</si>
  <si>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</si>
  <si>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</si>
  <si>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</si>
  <si>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</si>
  <si>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</si>
  <si>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</si>
  <si>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</si>
  <si>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</si>
  <si>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</si>
  <si>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</si>
  <si>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</si>
  <si>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</si>
  <si>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</si>
  <si>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</si>
  <si>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</si>
  <si>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</si>
  <si>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</si>
  <si>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</si>
  <si>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</si>
  <si>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</si>
  <si>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</si>
  <si>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</si>
  <si>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</si>
  <si>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</si>
  <si>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</si>
  <si>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</si>
  <si>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</si>
  <si>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</si>
  <si>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</si>
  <si>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</si>
  <si>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</si>
  <si>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</si>
  <si>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</si>
  <si>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</si>
  <si>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</si>
  <si>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</si>
  <si>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</si>
  <si>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</si>
  <si>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</si>
  <si>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</si>
  <si>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</si>
  <si>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</si>
  <si>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</si>
  <si>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</si>
  <si>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</si>
  <si>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</si>
  <si>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</si>
  <si>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</si>
  <si>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</si>
  <si>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</si>
  <si>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</si>
  <si>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</si>
  <si>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</si>
  <si>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</si>
  <si>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</si>
  <si>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</si>
  <si>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</si>
  <si>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</si>
  <si>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</si>
  <si>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</si>
  <si>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</si>
  <si>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</si>
  <si>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</si>
  <si>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</si>
  <si>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</si>
  <si>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2022 год</t>
  </si>
  <si>
    <t>по адресу ул. Сергея Лазо, д.6</t>
  </si>
  <si>
    <t>общая площадь дома, кв. м.    3398,8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</si>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</sst>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zoomScaleNormal="100" zoomScaleSheetLayoutView="100" workbookViewId="0">
      <selection activeCell="F2" sqref="F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5" t="s">
        <v>196</v>
      </c>
      <c r="B3" s="45"/>
      <c r="C3" s="45"/>
      <c r="D3" s="45"/>
      <c r="E3" s="45"/>
    </row>
    <row r="4" spans="1:6" ht="15" customHeight="1" x14ac:dyDescent="0.25">
      <c r="A4" s="45" t="s">
        <v>0</v>
      </c>
      <c r="B4" s="45"/>
      <c r="C4" s="45"/>
      <c r="D4" s="45"/>
      <c r="E4" s="45"/>
    </row>
    <row r="5" spans="1:6" ht="15" customHeight="1" x14ac:dyDescent="0.25">
      <c r="A5" s="45" t="s">
        <v>197</v>
      </c>
      <c r="B5" s="45"/>
      <c r="C5" s="45"/>
      <c r="D5" s="45"/>
      <c r="E5" s="4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6" t="s">
        <v>198</v>
      </c>
      <c r="B7" s="46"/>
      <c r="C7" s="46"/>
      <c r="D7" s="46"/>
      <c r="E7" s="46"/>
    </row>
    <row r="8" spans="1:6" x14ac:dyDescent="0.25">
      <c r="A8" s="46" t="s">
        <v>1</v>
      </c>
      <c r="B8" s="46"/>
      <c r="C8" s="46"/>
      <c r="D8" s="46"/>
      <c r="E8" s="4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44896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69640.25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E19*0.518</f>
        <v>36073.6495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E19*0.264</f>
        <v>18385.026000000002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E19*0.218</f>
        <v>15181.574500000001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10762.96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10762.96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/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10762.96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-44297.599999999999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58877.29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55060.56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1">
        <f>0.5*3398.8</f>
        <v>1699.4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3">
        <f>E39/3398.8</f>
        <v>0.5</v>
      </c>
    </row>
    <row r="43" spans="1:6" ht="63.75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1">
        <f>1.96*3398.8</f>
        <v>6661.6480000000001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3">
        <f>E44/3398.8</f>
        <v>1.96</v>
      </c>
    </row>
    <row r="48" spans="1:6" ht="25.5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1">
        <f>(3.7+0.31)*3398.8</f>
        <v>13629.188</v>
      </c>
    </row>
    <row r="50" spans="1:6" ht="38.25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3">
        <f>E49/3398.8</f>
        <v>4.01</v>
      </c>
    </row>
    <row r="53" spans="1:6" ht="25.5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1">
        <f>2.9*3398.8</f>
        <v>9856.52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3">
        <f>E54/3398.8</f>
        <v>2.9</v>
      </c>
    </row>
    <row r="58" spans="1:6" ht="25.5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1">
        <f>0.18*3398.8</f>
        <v>611.78399999999999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3">
        <f>E59/3398.8</f>
        <v>0.18</v>
      </c>
    </row>
    <row r="63" spans="1:6" ht="25.5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3">
        <f>E64/3067.4/6</f>
        <v>0</v>
      </c>
    </row>
    <row r="68" spans="1:6" ht="25.5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1">
        <f>0.75*3398.8</f>
        <v>2549.1000000000004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3">
        <f>E69/3398.8</f>
        <v>0.75000000000000011</v>
      </c>
    </row>
    <row r="73" spans="1:6" ht="25.5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1">
        <f>4.8*3398.8</f>
        <v>16314.24</v>
      </c>
    </row>
    <row r="75" spans="1:6" ht="38.25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3">
        <f>E74/3398.8</f>
        <v>4.8</v>
      </c>
    </row>
    <row r="78" spans="1:6" ht="51" hidden="1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hidden="1" x14ac:dyDescent="0.25">
      <c r="A79" s="43"/>
      <c r="B79" s="10" t="s">
        <v>70</v>
      </c>
      <c r="C79" s="11" t="s">
        <v>17</v>
      </c>
      <c r="D79" s="10" t="s">
        <v>70</v>
      </c>
      <c r="E79" s="12"/>
    </row>
    <row r="80" spans="1:6" hidden="1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hidden="1" customHeight="1" x14ac:dyDescent="0.25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hidden="1" x14ac:dyDescent="0.25">
      <c r="A82" s="44"/>
      <c r="B82" s="10" t="s">
        <v>78</v>
      </c>
      <c r="C82" s="11" t="s">
        <v>17</v>
      </c>
      <c r="D82" s="10" t="s">
        <v>78</v>
      </c>
      <c r="E82" s="19"/>
    </row>
    <row r="83" spans="1:6" ht="25.5" hidden="1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3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44"/>
      <c r="B87" s="10" t="s">
        <v>78</v>
      </c>
      <c r="C87" s="11" t="s">
        <v>17</v>
      </c>
      <c r="D87" s="10" t="s">
        <v>78</v>
      </c>
      <c r="E87" s="33">
        <f>E84/3067.4/6</f>
        <v>0</v>
      </c>
    </row>
    <row r="88" spans="1:6" ht="25.5" hidden="1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3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44"/>
      <c r="B97" s="10" t="s">
        <v>78</v>
      </c>
      <c r="C97" s="11" t="s">
        <v>17</v>
      </c>
      <c r="D97" s="10" t="s">
        <v>78</v>
      </c>
      <c r="E97" s="33">
        <f>E94/3067.4/6</f>
        <v>0</v>
      </c>
    </row>
    <row r="98" spans="1:6" ht="25.5" hidden="1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3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4"/>
      <c r="B102" s="10" t="s">
        <v>78</v>
      </c>
      <c r="C102" s="11" t="s">
        <v>17</v>
      </c>
      <c r="D102" s="10" t="s">
        <v>78</v>
      </c>
      <c r="E102" s="33">
        <f>E99/3067.4/6</f>
        <v>0</v>
      </c>
    </row>
    <row r="103" spans="1:6" ht="38.25" hidden="1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3"/>
      <c r="B119" s="10" t="s">
        <v>70</v>
      </c>
      <c r="C119" s="11" t="s">
        <v>17</v>
      </c>
      <c r="D119" s="10" t="s">
        <v>70</v>
      </c>
      <c r="E119" s="31">
        <f>0.3*3398.8</f>
        <v>1019.64</v>
      </c>
    </row>
    <row r="120" spans="1:6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4"/>
      <c r="B122" s="10" t="s">
        <v>78</v>
      </c>
      <c r="C122" s="11" t="s">
        <v>17</v>
      </c>
      <c r="D122" s="10" t="s">
        <v>78</v>
      </c>
      <c r="E122" s="33">
        <f>E119/3398.8</f>
        <v>0.3</v>
      </c>
    </row>
    <row r="123" spans="1:6" ht="51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1">
        <f>0.8*3398.8</f>
        <v>2719.0400000000004</v>
      </c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3">
        <f>E124/3398.8</f>
        <v>0.8</v>
      </c>
    </row>
    <row r="128" spans="1:6" ht="25.5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3">
        <f>E134/3067.4/6</f>
        <v>0</v>
      </c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/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5443.23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5443.23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840.87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840.87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4602.3599999999997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1" x14ac:dyDescent="0.25">
      <c r="A160" s="4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1">
        <v>345.78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1">
        <f>E161/3398.8</f>
        <v>0.10173590679063198</v>
      </c>
      <c r="F164" s="5"/>
    </row>
    <row r="165" spans="1:6" ht="63.75" x14ac:dyDescent="0.25">
      <c r="A165" s="4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1">
        <v>1725.93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1">
        <f>E166/3398.8</f>
        <v>0.50780569612804516</v>
      </c>
      <c r="F169" s="5"/>
    </row>
    <row r="170" spans="1:6" ht="63.75" x14ac:dyDescent="0.25">
      <c r="A170" s="4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1">
        <v>76.31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1">
        <f>E171/3398.8</f>
        <v>2.2452041897140167E-2</v>
      </c>
      <c r="F174" s="5"/>
    </row>
    <row r="175" spans="1:6" ht="38.25" x14ac:dyDescent="0.25">
      <c r="A175" s="4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1">
        <v>449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1">
        <f>E176/3398.8</f>
        <v>0.13210544898199364</v>
      </c>
      <c r="F179" s="5"/>
    </row>
    <row r="180" spans="1:6" ht="51" x14ac:dyDescent="0.25">
      <c r="A180" s="4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1">
        <v>2846.21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1">
        <f>E181/3067.4/12</f>
        <v>7.7324172480493794E-2</v>
      </c>
    </row>
    <row r="185" spans="1:6" ht="15" hidden="1" customHeight="1" x14ac:dyDescent="0.25">
      <c r="A185" s="47" t="s">
        <v>137</v>
      </c>
      <c r="B185" s="48"/>
      <c r="C185" s="48"/>
      <c r="D185" s="48"/>
      <c r="E185" s="49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7" t="s">
        <v>147</v>
      </c>
      <c r="B190" s="48"/>
      <c r="C190" s="48"/>
      <c r="D190" s="48"/>
      <c r="E190" s="49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E203+E213+E233+E273+E293+E303</f>
        <v>0</v>
      </c>
    </row>
    <row r="197" spans="1:5" ht="20.25" hidden="1" customHeight="1" x14ac:dyDescent="0.25">
      <c r="A197" s="47" t="s">
        <v>154</v>
      </c>
      <c r="B197" s="48"/>
      <c r="C197" s="48"/>
      <c r="D197" s="48"/>
      <c r="E197" s="49"/>
    </row>
    <row r="198" spans="1:5" hidden="1" x14ac:dyDescent="0.25">
      <c r="A198" s="50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1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1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1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1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1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1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1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2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0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1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1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1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1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1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1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1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2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0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1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1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1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1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1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1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1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2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0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1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1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1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1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1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1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1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1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2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0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1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1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1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1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1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1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1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2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0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1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1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1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1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1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1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1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1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2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0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1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1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1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1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1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1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1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1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2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0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1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1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51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1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1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1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1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1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2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0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1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1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1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1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1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1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1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1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2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0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1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1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51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1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1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1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1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1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2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0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1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1"/>
      <c r="B300" s="10" t="s">
        <v>158</v>
      </c>
      <c r="C300" s="11" t="s">
        <v>159</v>
      </c>
      <c r="D300" s="10" t="s">
        <v>158</v>
      </c>
      <c r="E300" s="34"/>
    </row>
    <row r="301" spans="1:6" hidden="1" x14ac:dyDescent="0.25">
      <c r="A301" s="51"/>
      <c r="B301" s="10" t="s">
        <v>160</v>
      </c>
      <c r="C301" s="11" t="s">
        <v>17</v>
      </c>
      <c r="D301" s="10" t="s">
        <v>160</v>
      </c>
      <c r="E301" s="34"/>
    </row>
    <row r="302" spans="1:6" hidden="1" x14ac:dyDescent="0.25">
      <c r="A302" s="51"/>
      <c r="B302" s="10" t="s">
        <v>161</v>
      </c>
      <c r="C302" s="11" t="s">
        <v>17</v>
      </c>
      <c r="D302" s="10" t="s">
        <v>161</v>
      </c>
      <c r="E302" s="34"/>
    </row>
    <row r="303" spans="1:6" hidden="1" x14ac:dyDescent="0.25">
      <c r="A303" s="51"/>
      <c r="B303" s="10" t="s">
        <v>162</v>
      </c>
      <c r="C303" s="11" t="s">
        <v>17</v>
      </c>
      <c r="D303" s="10" t="s">
        <v>162</v>
      </c>
      <c r="E303" s="33">
        <f>E301-E302</f>
        <v>0</v>
      </c>
    </row>
    <row r="304" spans="1:6" ht="25.5" hidden="1" x14ac:dyDescent="0.25">
      <c r="A304" s="51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1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1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2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0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1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1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1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1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1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1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1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1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2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7" t="s">
        <v>182</v>
      </c>
      <c r="B318" s="48"/>
      <c r="C318" s="48"/>
      <c r="D318" s="48"/>
      <c r="E318" s="49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2022-03-11T02:32:20Z</cp:lastPrinted>
  <dcterms:created xsi:type="dcterms:W3CDTF">2019-01-24T04:09:30Z</dcterms:created>
  <dcterms:modified xsi:type="dcterms:W3CDTF">2023-01-25T02:42:49Z</dcterms:modified>
</cp:coreProperties>
</file>