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32" i="1"/>
  <c r="E147" i="1" l="1"/>
  <c r="E27" i="1" l="1"/>
  <c r="E67" i="1" l="1"/>
  <c r="E146" i="1" l="1"/>
  <c r="E184" i="1" l="1"/>
  <c r="E179" i="1"/>
  <c r="E174" i="1"/>
  <c r="E169" i="1"/>
  <c r="E16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96" i="1" l="1"/>
  <c r="E22" i="1" l="1"/>
  <c r="E21" i="1"/>
  <c r="E20" i="1"/>
  <c r="E137" i="1" l="1"/>
  <c r="E127" i="1"/>
  <c r="E102" i="1"/>
  <c r="E142" i="1" l="1"/>
  <c r="E23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<sst xmlns="http://schemas.openxmlformats.org/spreadsheetml/2006/main" count="1132" uniqueCount="199">
  <si>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</si>
  <si>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</si>
  <si>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</si>
  <si>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</si>
  <si>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</si>
  <si>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</si>
  <si>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</si>
  <si>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</si>
  <si>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</si>
  <si>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</si>
  <si>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</si>
  <si>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</si>
  <si>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</si>
  <si>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</si>
  <si>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</si>
  <si>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</si>
  <si>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</si>
  <si>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</si>
  <si>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</si>
  <si>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</si>
  <si>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</si>
  <si>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</si>
  <si>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</si>
  <si>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</si>
  <si>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</si>
  <si>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</si>
  <si>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</si>
  <si>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</si>
  <si>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</si>
  <si>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</si>
  <si>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</si>
  <si>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</si>
  <si>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</si>
  <si>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</si>
  <si>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</si>
  <si>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</si>
  <si>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</si>
  <si>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</si>
  <si>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</si>
  <si>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</si>
  <si>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</si>
  <si>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</si>
  <si>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</si>
  <si>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</si>
  <si>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</si>
  <si>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</si>
  <si>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</si>
  <si>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</si>
  <si>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</si>
  <si>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</si>
  <si>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</si>
  <si>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</si>
  <si>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</si>
  <si>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</si>
  <si>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</si>
  <si>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</si>
  <si>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</si>
  <si>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</si>
  <si>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</si>
  <si>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</si>
  <si>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</si>
  <si>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</si>
  <si>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</si>
  <si>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</si>
  <si>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</si>
  <si>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</si>
  <si>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</si>
  <si>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</si>
  <si>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</si>
  <si>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</si>
  <si>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</si>
  <si>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</si>
  <si>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</si>
  <si>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</si>
  <si>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</si>
  <si>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</si>
  <si>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</si>
  <si>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</si>
  <si>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</si>
  <si>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</si>
  <si>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</si>
  <si>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</si>
  <si>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</si>
  <si>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</si>
  <si>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</si>
  <si>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</si>
  <si>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</si>
  <si>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</si>
  <si>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</si>
  <si>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</si>
  <si>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</si>
  <si>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</si>
  <si>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</si>
  <si>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</si>
  <si>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</si>
  <si>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</si>
  <si>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</si>
  <si>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</si>
  <si>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</si>
  <si>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</si>
  <si>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</si>
  <si>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</si>
  <si>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</si>
  <si>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</si>
  <si>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</si>
  <si>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</si>
  <si>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</si>
  <si>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</si>
  <si>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</si>
  <si>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</si>
  <si>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</si>
  <si>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</si>
  <si>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</si>
  <si>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</si>
  <si>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</si>
  <si>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</si>
  <si>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</si>
  <si>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</si>
  <si>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</si>
  <si>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</si>
  <si>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</si>
  <si>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</si>
  <si>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</si>
  <si>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</si>
  <si>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</si>
  <si>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</si>
  <si>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</si>
  <si>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</si>
  <si>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</si>
  <si>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</si>
  <si>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</si>
  <si>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</si>
  <si>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</si>
  <si>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</si>
  <si>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</si>
  <si>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</si>
  <si>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</si>
  <si>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</si>
  <si>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</si>
  <si>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</si>
  <si>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</si>
  <si>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</si>
  <si>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</si>
  <si>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</si>
  <si>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</si>
  <si>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</si>
  <si>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</si>
  <si>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</si>
  <si>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</si>
  <si>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</si>
  <si>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</si>
  <si>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</si>
  <si>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</si>
  <si>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</si>
  <si>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</si>
  <si>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</si>
  <si>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</si>
  <si>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</si>
  <si>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</si>
  <si>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</si>
  <si>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</si>
  <si>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</si>
  <si>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</si>
  <si>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</si>
  <si>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</si>
  <si>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</si>
  <si>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</si>
  <si>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</si>
  <si>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</si>
  <si>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</si>
  <si>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</si>
  <si>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</si>
  <si>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</si>
  <si>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</si>
  <si>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</si>
  <si>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</si>
  <si>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</si>
  <si>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</si>
  <si>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</si>
  <si>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</si>
  <si>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</si>
  <si>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</si>
  <si>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</si>
  <si>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</si>
  <si>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</si>
  <si>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</si>
  <si>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</si>
  <si>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</si>
  <si>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</si>
  <si>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</si>
  <si>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</si>
  <si>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</si>
  <si>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</si>
  <si>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</si>
  <si>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</si>
  <si>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Краснодарская, д.17а</t>
  </si>
  <si>
    <t>общая площадь дома, кв. м.    4 520,2</t>
  </si>
  <si>
    <t>Отчет ООО УК "Триумф" за 2021 год</t>
  </si>
  <si>
    <t>Обслуживание домофона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</si>
</sst>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7" zoomScaleNormal="100" zoomScaleSheetLayoutView="100" workbookViewId="0">
      <selection activeCell="G25" sqref="G2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44" t="s">
        <v>197</v>
      </c>
      <c r="B3" s="44"/>
      <c r="C3" s="44"/>
      <c r="D3" s="44"/>
      <c r="E3" s="44"/>
    </row>
    <row r="4" spans="1:5" ht="15" customHeight="1" x14ac:dyDescent="0.25">
      <c r="A4" s="44" t="s">
        <v>0</v>
      </c>
      <c r="B4" s="44"/>
      <c r="C4" s="44"/>
      <c r="D4" s="44"/>
      <c r="E4" s="44"/>
    </row>
    <row r="5" spans="1:5" ht="15" customHeight="1" x14ac:dyDescent="0.25">
      <c r="A5" s="44" t="s">
        <v>195</v>
      </c>
      <c r="B5" s="44"/>
      <c r="C5" s="44"/>
      <c r="D5" s="44"/>
      <c r="E5" s="44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5" t="s">
        <v>196</v>
      </c>
      <c r="B7" s="45"/>
      <c r="C7" s="45"/>
      <c r="D7" s="45"/>
      <c r="E7" s="45"/>
    </row>
    <row r="8" spans="1:5" x14ac:dyDescent="0.25">
      <c r="A8" s="45" t="s">
        <v>1</v>
      </c>
      <c r="B8" s="45"/>
      <c r="C8" s="45"/>
      <c r="D8" s="45"/>
      <c r="E8" s="45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6" t="s">
        <v>14</v>
      </c>
      <c r="B14" s="47"/>
      <c r="C14" s="47"/>
      <c r="D14" s="47"/>
      <c r="E14" s="48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234893.98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185067.32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1325491.32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E19*0.508</f>
        <v>673349.59056000004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E19*0.3551</f>
        <v>470681.96773200005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E19*0.1369</f>
        <v>181459.76170800001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1623282.6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1314245.1000000001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9">
        <f>343375*0.9</f>
        <v>309037.5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1858176.58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718974.53800000018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196313.54000000004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E39+E44+E49+E54+E59+E64+E69+E74+E79+E84+E89+E94+E99+E104+E109+E114+E119+E124+E129+E134</f>
        <v>1139202.0419999999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38.25" x14ac:dyDescent="0.25">
      <c r="A38" s="4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2"/>
      <c r="B39" s="10" t="s">
        <v>70</v>
      </c>
      <c r="C39" s="11" t="s">
        <v>17</v>
      </c>
      <c r="D39" s="10" t="s">
        <v>70</v>
      </c>
      <c r="E39" s="31">
        <f>0.57*4520.2*12</f>
        <v>30918.167999999998</v>
      </c>
    </row>
    <row r="40" spans="1:6" x14ac:dyDescent="0.25">
      <c r="A40" s="4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3"/>
      <c r="B42" s="10" t="s">
        <v>78</v>
      </c>
      <c r="C42" s="11" t="s">
        <v>17</v>
      </c>
      <c r="D42" s="10" t="s">
        <v>78</v>
      </c>
      <c r="E42" s="33">
        <f>E39/4520.2/12</f>
        <v>0.56999999999999995</v>
      </c>
    </row>
    <row r="43" spans="1:6" ht="63.75" x14ac:dyDescent="0.25">
      <c r="A43" s="4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2"/>
      <c r="B44" s="10" t="s">
        <v>70</v>
      </c>
      <c r="C44" s="11" t="s">
        <v>17</v>
      </c>
      <c r="D44" s="10" t="s">
        <v>70</v>
      </c>
      <c r="E44" s="31">
        <f>3*4520.2*12</f>
        <v>162727.19999999998</v>
      </c>
    </row>
    <row r="45" spans="1:6" x14ac:dyDescent="0.25">
      <c r="A45" s="42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3"/>
      <c r="B47" s="10" t="s">
        <v>78</v>
      </c>
      <c r="C47" s="11" t="s">
        <v>17</v>
      </c>
      <c r="D47" s="10" t="s">
        <v>78</v>
      </c>
      <c r="E47" s="33">
        <f>E44/4520.2/12</f>
        <v>3</v>
      </c>
    </row>
    <row r="48" spans="1:6" ht="25.5" x14ac:dyDescent="0.25">
      <c r="A48" s="4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2"/>
      <c r="B49" s="10" t="s">
        <v>70</v>
      </c>
      <c r="C49" s="11" t="s">
        <v>17</v>
      </c>
      <c r="D49" s="10" t="s">
        <v>70</v>
      </c>
      <c r="E49" s="31">
        <f>2*4520.2*12</f>
        <v>108484.79999999999</v>
      </c>
    </row>
    <row r="50" spans="1:6" ht="38.25" x14ac:dyDescent="0.25">
      <c r="A50" s="4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3"/>
      <c r="B52" s="10" t="s">
        <v>78</v>
      </c>
      <c r="C52" s="11" t="s">
        <v>17</v>
      </c>
      <c r="D52" s="10" t="s">
        <v>78</v>
      </c>
      <c r="E52" s="33">
        <f>E49/4520.2/12</f>
        <v>2</v>
      </c>
    </row>
    <row r="53" spans="1:6" ht="25.5" x14ac:dyDescent="0.25">
      <c r="A53" s="4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2"/>
      <c r="B54" s="10" t="s">
        <v>70</v>
      </c>
      <c r="C54" s="11" t="s">
        <v>17</v>
      </c>
      <c r="D54" s="10" t="s">
        <v>70</v>
      </c>
      <c r="E54" s="31">
        <f>2.13*4520.2*12</f>
        <v>115536.31200000001</v>
      </c>
    </row>
    <row r="55" spans="1:6" x14ac:dyDescent="0.25">
      <c r="A55" s="4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3"/>
      <c r="B57" s="10" t="s">
        <v>78</v>
      </c>
      <c r="C57" s="11" t="s">
        <v>17</v>
      </c>
      <c r="D57" s="10" t="s">
        <v>78</v>
      </c>
      <c r="E57" s="33">
        <f>E54/4520.2/12</f>
        <v>2.1300000000000003</v>
      </c>
    </row>
    <row r="58" spans="1:6" ht="25.5" x14ac:dyDescent="0.25">
      <c r="A58" s="4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2"/>
      <c r="B59" s="10" t="s">
        <v>70</v>
      </c>
      <c r="C59" s="11" t="s">
        <v>17</v>
      </c>
      <c r="D59" s="10" t="s">
        <v>70</v>
      </c>
      <c r="E59" s="31">
        <f>0.2*4520.2*12</f>
        <v>10848.48</v>
      </c>
    </row>
    <row r="60" spans="1:6" x14ac:dyDescent="0.25">
      <c r="A60" s="4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3"/>
      <c r="B62" s="10" t="s">
        <v>78</v>
      </c>
      <c r="C62" s="11" t="s">
        <v>17</v>
      </c>
      <c r="D62" s="10" t="s">
        <v>78</v>
      </c>
      <c r="E62" s="33">
        <f>E59/4520.2/12</f>
        <v>0.19999999999999998</v>
      </c>
    </row>
    <row r="63" spans="1:6" ht="25.5" x14ac:dyDescent="0.25">
      <c r="A63" s="4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2"/>
      <c r="B64" s="10" t="s">
        <v>70</v>
      </c>
      <c r="C64" s="11" t="s">
        <v>17</v>
      </c>
      <c r="D64" s="10" t="s">
        <v>70</v>
      </c>
      <c r="E64" s="39">
        <v>258326.97</v>
      </c>
    </row>
    <row r="65" spans="1:6" ht="25.5" x14ac:dyDescent="0.25">
      <c r="A65" s="4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3"/>
      <c r="B67" s="10" t="s">
        <v>78</v>
      </c>
      <c r="C67" s="11" t="s">
        <v>17</v>
      </c>
      <c r="D67" s="10" t="s">
        <v>78</v>
      </c>
      <c r="E67" s="33">
        <f>E64/4520.2/12</f>
        <v>4.7624546480244243</v>
      </c>
    </row>
    <row r="68" spans="1:6" ht="25.5" x14ac:dyDescent="0.25">
      <c r="A68" s="4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2"/>
      <c r="B69" s="10" t="s">
        <v>70</v>
      </c>
      <c r="C69" s="11" t="s">
        <v>17</v>
      </c>
      <c r="D69" s="10" t="s">
        <v>70</v>
      </c>
      <c r="E69" s="31">
        <f>0.63*4520.2*12</f>
        <v>34172.712</v>
      </c>
    </row>
    <row r="70" spans="1:6" x14ac:dyDescent="0.25">
      <c r="A70" s="4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3"/>
      <c r="B72" s="10" t="s">
        <v>78</v>
      </c>
      <c r="C72" s="11" t="s">
        <v>17</v>
      </c>
      <c r="D72" s="10" t="s">
        <v>78</v>
      </c>
      <c r="E72" s="33">
        <f>E69/4520.2/12</f>
        <v>0.63</v>
      </c>
    </row>
    <row r="73" spans="1:6" ht="25.5" x14ac:dyDescent="0.25">
      <c r="A73" s="4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2"/>
      <c r="B74" s="10" t="s">
        <v>70</v>
      </c>
      <c r="C74" s="11" t="s">
        <v>17</v>
      </c>
      <c r="D74" s="10" t="s">
        <v>70</v>
      </c>
      <c r="E74" s="31">
        <f>3.35*4520.2*12</f>
        <v>181712.04</v>
      </c>
    </row>
    <row r="75" spans="1:6" ht="38.25" x14ac:dyDescent="0.25">
      <c r="A75" s="4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3"/>
      <c r="B77" s="10" t="s">
        <v>78</v>
      </c>
      <c r="C77" s="11" t="s">
        <v>17</v>
      </c>
      <c r="D77" s="10" t="s">
        <v>78</v>
      </c>
      <c r="E77" s="33">
        <f>E74/4520.2/12</f>
        <v>3.35</v>
      </c>
    </row>
    <row r="78" spans="1:6" ht="51" x14ac:dyDescent="0.25">
      <c r="A78" s="4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2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3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2"/>
      <c r="B84" s="10" t="s">
        <v>70</v>
      </c>
      <c r="C84" s="11" t="s">
        <v>17</v>
      </c>
      <c r="D84" s="10" t="s">
        <v>70</v>
      </c>
      <c r="E84" s="31">
        <f>0.35*4520.2*12</f>
        <v>18984.84</v>
      </c>
    </row>
    <row r="85" spans="1:6" ht="38.25" x14ac:dyDescent="0.25">
      <c r="A85" s="4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3"/>
      <c r="B87" s="10" t="s">
        <v>78</v>
      </c>
      <c r="C87" s="11" t="s">
        <v>17</v>
      </c>
      <c r="D87" s="10" t="s">
        <v>78</v>
      </c>
      <c r="E87" s="33">
        <f>E84/4520.2/12</f>
        <v>0.35000000000000003</v>
      </c>
    </row>
    <row r="88" spans="1:6" ht="25.5" x14ac:dyDescent="0.25">
      <c r="A88" s="4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2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3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2"/>
      <c r="B94" s="10" t="s">
        <v>70</v>
      </c>
      <c r="C94" s="11" t="s">
        <v>17</v>
      </c>
      <c r="D94" s="10" t="s">
        <v>70</v>
      </c>
      <c r="E94" s="31">
        <f>3.55*4520.2*12</f>
        <v>192560.52</v>
      </c>
    </row>
    <row r="95" spans="1:6" x14ac:dyDescent="0.25">
      <c r="A95" s="4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3"/>
      <c r="B97" s="10" t="s">
        <v>78</v>
      </c>
      <c r="C97" s="11" t="s">
        <v>17</v>
      </c>
      <c r="D97" s="10" t="s">
        <v>78</v>
      </c>
      <c r="E97" s="33">
        <f>E94/4520.2/12</f>
        <v>3.5500000000000003</v>
      </c>
    </row>
    <row r="98" spans="1:6" ht="25.5" hidden="1" x14ac:dyDescent="0.25">
      <c r="A98" s="4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3"/>
      <c r="B102" s="10" t="s">
        <v>78</v>
      </c>
      <c r="C102" s="11" t="s">
        <v>17</v>
      </c>
      <c r="D102" s="10" t="s">
        <v>78</v>
      </c>
      <c r="E102" s="33">
        <f>E99/4520.2/2</f>
        <v>0</v>
      </c>
    </row>
    <row r="103" spans="1:6" ht="38.25" hidden="1" x14ac:dyDescent="0.25">
      <c r="A103" s="4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3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2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3"/>
      <c r="B122" s="10" t="s">
        <v>78</v>
      </c>
      <c r="C122" s="11" t="s">
        <v>17</v>
      </c>
      <c r="D122" s="10" t="s">
        <v>78</v>
      </c>
      <c r="E122" s="19"/>
    </row>
    <row r="123" spans="1:6" ht="51" hidden="1" x14ac:dyDescent="0.25">
      <c r="A123" s="4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hidden="1" x14ac:dyDescent="0.25">
      <c r="A124" s="42"/>
      <c r="B124" s="10" t="s">
        <v>70</v>
      </c>
      <c r="C124" s="11" t="s">
        <v>17</v>
      </c>
      <c r="D124" s="10" t="s">
        <v>70</v>
      </c>
      <c r="E124" s="31"/>
    </row>
    <row r="125" spans="1:6" hidden="1" x14ac:dyDescent="0.25">
      <c r="A125" s="4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hidden="1" customHeight="1" x14ac:dyDescent="0.25">
      <c r="A126" s="4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hidden="1" x14ac:dyDescent="0.25">
      <c r="A127" s="43"/>
      <c r="B127" s="10" t="s">
        <v>78</v>
      </c>
      <c r="C127" s="11" t="s">
        <v>17</v>
      </c>
      <c r="D127" s="10" t="s">
        <v>78</v>
      </c>
      <c r="E127" s="33">
        <f>E124/4520.2/2</f>
        <v>0</v>
      </c>
    </row>
    <row r="128" spans="1:6" ht="25.5" x14ac:dyDescent="0.25">
      <c r="A128" s="41" t="s">
        <v>59</v>
      </c>
      <c r="B128" s="10" t="s">
        <v>72</v>
      </c>
      <c r="C128" s="11" t="s">
        <v>9</v>
      </c>
      <c r="D128" s="10" t="s">
        <v>72</v>
      </c>
      <c r="E128" s="19" t="s">
        <v>198</v>
      </c>
    </row>
    <row r="129" spans="1:6" x14ac:dyDescent="0.25">
      <c r="A129" s="42"/>
      <c r="B129" s="10" t="s">
        <v>70</v>
      </c>
      <c r="C129" s="11" t="s">
        <v>17</v>
      </c>
      <c r="D129" s="10" t="s">
        <v>70</v>
      </c>
      <c r="E129" s="31">
        <v>24930</v>
      </c>
    </row>
    <row r="130" spans="1:6" x14ac:dyDescent="0.25">
      <c r="A130" s="4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3"/>
      <c r="B132" s="10" t="s">
        <v>78</v>
      </c>
      <c r="C132" s="11" t="s">
        <v>17</v>
      </c>
      <c r="D132" s="10" t="s">
        <v>78</v>
      </c>
      <c r="E132" s="33">
        <f>E129/4520.2/12</f>
        <v>0.45960355736471836</v>
      </c>
    </row>
    <row r="133" spans="1:6" ht="38.25" x14ac:dyDescent="0.25">
      <c r="A133" s="41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2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3"/>
      <c r="B137" s="10" t="s">
        <v>78</v>
      </c>
      <c r="C137" s="11" t="s">
        <v>17</v>
      </c>
      <c r="D137" s="10" t="s">
        <v>78</v>
      </c>
      <c r="E137" s="33">
        <f>E134/4520.2/2</f>
        <v>0</v>
      </c>
    </row>
    <row r="138" spans="1:6" ht="32.25" customHeight="1" x14ac:dyDescent="0.25">
      <c r="A138" s="46" t="s">
        <v>105</v>
      </c>
      <c r="B138" s="47"/>
      <c r="C138" s="47"/>
      <c r="D138" s="47"/>
      <c r="E138" s="48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13466.45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95727.700000000012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95727.700000000012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93316.25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16177.92+766.07+3757.22+4445.96+68169.08</f>
        <v>93316.25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15877.900000000012</v>
      </c>
    </row>
    <row r="156" spans="1:5" ht="36.75" customHeight="1" x14ac:dyDescent="0.25">
      <c r="A156" s="46" t="s">
        <v>125</v>
      </c>
      <c r="B156" s="47"/>
      <c r="C156" s="47"/>
      <c r="D156" s="47"/>
      <c r="E156" s="48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128</v>
      </c>
      <c r="B159" s="47"/>
      <c r="C159" s="47"/>
      <c r="D159" s="47"/>
      <c r="E159" s="48"/>
    </row>
    <row r="160" spans="1:5" ht="51" x14ac:dyDescent="0.25">
      <c r="A160" s="41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2"/>
      <c r="B161" s="10" t="s">
        <v>70</v>
      </c>
      <c r="C161" s="11" t="s">
        <v>17</v>
      </c>
      <c r="D161" s="10" t="s">
        <v>70</v>
      </c>
      <c r="E161" s="31">
        <v>9678.7800000000007</v>
      </c>
    </row>
    <row r="162" spans="1:6" x14ac:dyDescent="0.25">
      <c r="A162" s="4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3"/>
      <c r="B164" s="10" t="s">
        <v>78</v>
      </c>
      <c r="C164" s="11" t="s">
        <v>17</v>
      </c>
      <c r="D164" s="10" t="s">
        <v>78</v>
      </c>
      <c r="E164" s="31">
        <f>E161/4520.2/12</f>
        <v>0.17843568868634133</v>
      </c>
      <c r="F164" s="5"/>
    </row>
    <row r="165" spans="1:6" ht="63.75" x14ac:dyDescent="0.25">
      <c r="A165" s="41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2"/>
      <c r="B166" s="10" t="s">
        <v>70</v>
      </c>
      <c r="C166" s="11" t="s">
        <v>17</v>
      </c>
      <c r="D166" s="10" t="s">
        <v>70</v>
      </c>
      <c r="E166" s="31">
        <v>17842.95</v>
      </c>
      <c r="F166" s="5"/>
    </row>
    <row r="167" spans="1:6" x14ac:dyDescent="0.25">
      <c r="A167" s="4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3"/>
      <c r="B169" s="10" t="s">
        <v>78</v>
      </c>
      <c r="C169" s="11" t="s">
        <v>17</v>
      </c>
      <c r="D169" s="10" t="s">
        <v>78</v>
      </c>
      <c r="E169" s="31">
        <f>E166/4520.2/12</f>
        <v>0.3289483872395027</v>
      </c>
      <c r="F169" s="5"/>
    </row>
    <row r="170" spans="1:6" ht="63.75" x14ac:dyDescent="0.25">
      <c r="A170" s="41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2"/>
      <c r="B171" s="10" t="s">
        <v>70</v>
      </c>
      <c r="C171" s="11" t="s">
        <v>17</v>
      </c>
      <c r="D171" s="10" t="s">
        <v>70</v>
      </c>
      <c r="E171" s="31">
        <v>843.49</v>
      </c>
      <c r="F171" s="5"/>
    </row>
    <row r="172" spans="1:6" x14ac:dyDescent="0.25">
      <c r="A172" s="4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3"/>
      <c r="B174" s="10" t="s">
        <v>78</v>
      </c>
      <c r="C174" s="11" t="s">
        <v>17</v>
      </c>
      <c r="D174" s="10" t="s">
        <v>78</v>
      </c>
      <c r="E174" s="31">
        <f>E171/4520.2/12</f>
        <v>1.555038125156704E-2</v>
      </c>
      <c r="F174" s="5"/>
    </row>
    <row r="175" spans="1:6" ht="38.25" x14ac:dyDescent="0.25">
      <c r="A175" s="41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2"/>
      <c r="B176" s="10" t="s">
        <v>70</v>
      </c>
      <c r="C176" s="11" t="s">
        <v>17</v>
      </c>
      <c r="D176" s="10" t="s">
        <v>70</v>
      </c>
      <c r="E176" s="31">
        <v>4517.58</v>
      </c>
      <c r="F176" s="5"/>
    </row>
    <row r="177" spans="1:6" x14ac:dyDescent="0.25">
      <c r="A177" s="4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3"/>
      <c r="B179" s="10" t="s">
        <v>78</v>
      </c>
      <c r="C179" s="11" t="s">
        <v>17</v>
      </c>
      <c r="D179" s="10" t="s">
        <v>78</v>
      </c>
      <c r="E179" s="31">
        <f>E176/4520.2/12</f>
        <v>8.3285031635768322E-2</v>
      </c>
      <c r="F179" s="5"/>
    </row>
    <row r="180" spans="1:6" ht="51" x14ac:dyDescent="0.25">
      <c r="A180" s="41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2"/>
      <c r="B181" s="10" t="s">
        <v>70</v>
      </c>
      <c r="C181" s="11" t="s">
        <v>17</v>
      </c>
      <c r="D181" s="10" t="s">
        <v>70</v>
      </c>
      <c r="E181" s="31">
        <v>62844.9</v>
      </c>
      <c r="F181" s="5"/>
    </row>
    <row r="182" spans="1:6" x14ac:dyDescent="0.25">
      <c r="A182" s="4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3"/>
      <c r="B184" s="10" t="s">
        <v>78</v>
      </c>
      <c r="C184" s="11" t="s">
        <v>17</v>
      </c>
      <c r="D184" s="10" t="s">
        <v>78</v>
      </c>
      <c r="E184" s="31">
        <f>E181/4520.2/12</f>
        <v>1.1585936462988364</v>
      </c>
    </row>
    <row r="185" spans="1:6" ht="15" customHeight="1" x14ac:dyDescent="0.25">
      <c r="A185" s="46" t="s">
        <v>136</v>
      </c>
      <c r="B185" s="47"/>
      <c r="C185" s="47"/>
      <c r="D185" s="47"/>
      <c r="E185" s="48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6" t="s">
        <v>146</v>
      </c>
      <c r="B190" s="47"/>
      <c r="C190" s="47"/>
      <c r="D190" s="47"/>
      <c r="E190" s="48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7">
        <f>E203+E213+E233+E273+E293</f>
        <v>0</v>
      </c>
    </row>
    <row r="197" spans="1:5" ht="20.25" hidden="1" customHeight="1" x14ac:dyDescent="0.25">
      <c r="A197" s="46" t="s">
        <v>153</v>
      </c>
      <c r="B197" s="47"/>
      <c r="C197" s="47"/>
      <c r="D197" s="47"/>
      <c r="E197" s="48"/>
    </row>
    <row r="198" spans="1:5" hidden="1" x14ac:dyDescent="0.25">
      <c r="A198" s="49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50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50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50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50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50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50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50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50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51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49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0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0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50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50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50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50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50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50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51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49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0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0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0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0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0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0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0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0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1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9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0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0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50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50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50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50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50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50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51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9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0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0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0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0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0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0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0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0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1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9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0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0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0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50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50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50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0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0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1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9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0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0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0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0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0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0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0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0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1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9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0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0"/>
      <c r="B270" s="10" t="s">
        <v>157</v>
      </c>
      <c r="C270" s="11" t="s">
        <v>158</v>
      </c>
      <c r="D270" s="10" t="s">
        <v>157</v>
      </c>
      <c r="E270" s="35"/>
    </row>
    <row r="271" spans="1:5" hidden="1" x14ac:dyDescent="0.25">
      <c r="A271" s="50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50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50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50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50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50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51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9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0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0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0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0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0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0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0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0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1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9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50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50"/>
      <c r="B290" s="10" t="s">
        <v>157</v>
      </c>
      <c r="C290" s="11" t="s">
        <v>158</v>
      </c>
      <c r="D290" s="10" t="s">
        <v>157</v>
      </c>
      <c r="E290" s="34"/>
      <c r="F290" s="36"/>
    </row>
    <row r="291" spans="1:6" hidden="1" x14ac:dyDescent="0.25">
      <c r="A291" s="50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50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50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50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50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50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51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49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50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50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50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50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50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50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0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0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1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9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0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0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0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0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0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0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0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0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1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6" t="s">
        <v>181</v>
      </c>
      <c r="B318" s="47"/>
      <c r="C318" s="47"/>
      <c r="D318" s="47"/>
      <c r="E318" s="48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38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38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6" t="s">
        <v>187</v>
      </c>
      <c r="B323" s="47"/>
      <c r="C323" s="47"/>
      <c r="D323" s="47"/>
      <c r="E323" s="48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38">
        <v>9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87475.87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2022-03-11T02:28:13Z</cp:lastPrinted>
  <dcterms:created xsi:type="dcterms:W3CDTF">2019-01-24T04:09:30Z</dcterms:created>
  <dcterms:modified xsi:type="dcterms:W3CDTF">2022-03-31T07:44:49Z</dcterms:modified>
</cp:coreProperties>
</file>