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27" i="1" l="1"/>
  <c r="E36" i="1" l="1"/>
  <c r="E67" i="1" l="1"/>
  <c r="E184" i="1" l="1"/>
  <c r="E179" i="1"/>
  <c r="E174" i="1"/>
  <c r="E169" i="1"/>
  <c r="E16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37" i="1" l="1"/>
  <c r="E127" i="1"/>
  <c r="E102" i="1"/>
  <c r="E22" i="1"/>
  <c r="E21" i="1"/>
  <c r="E20" i="1"/>
  <c r="E196" i="1" l="1"/>
  <c r="E142" i="1"/>
  <c r="E23" i="1" l="1"/>
  <c r="E146" i="1" l="1"/>
  <c r="E155" i="1" l="1"/>
  <c r="E143" i="1"/>
  <c r="E33" i="1"/>
  <c r="E29" i="1"/>
  <c r="E31" i="1" s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<sst xmlns="http://schemas.openxmlformats.org/spreadsheetml/2006/main" count="1133" uniqueCount="200">
  <si>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</si>
  <si>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</si>
  <si>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</si>
  <si>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</si>
  <si>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</si>
  <si>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</si>
  <si>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</si>
  <si>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</si>
  <si>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</si>
  <si>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</si>
  <si>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</si>
  <si>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</si>
  <si>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</si>
  <si>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</si>
  <si>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</si>
  <si>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</si>
  <si>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</si>
  <si>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</si>
  <si>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</si>
  <si>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</si>
  <si>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</si>
  <si>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</si>
  <si>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</si>
  <si>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</si>
  <si>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</si>
  <si>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</si>
  <si>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</si>
  <si>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</si>
  <si>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</si>
  <si>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</si>
  <si>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</si>
  <si>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</si>
  <si>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</si>
  <si>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</si>
  <si>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</si>
  <si>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</si>
  <si>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</si>
  <si>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</si>
  <si>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</si>
  <si>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</si>
  <si>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</si>
  <si>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</si>
  <si>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</si>
  <si>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</si>
  <si>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</si>
  <si>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</si>
  <si>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</si>
  <si>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</si>
  <si>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</si>
  <si>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</si>
  <si>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</si>
  <si>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</si>
  <si>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</si>
  <si>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</si>
  <si>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</si>
  <si>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</si>
  <si>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</si>
  <si>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</si>
  <si>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</si>
  <si>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</si>
  <si>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</si>
  <si>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</si>
  <si>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</si>
  <si>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</si>
  <si>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</si>
  <si>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</si>
  <si>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</si>
  <si>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</si>
  <si>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</si>
  <si>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</si>
  <si>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</si>
  <si>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</si>
  <si>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</si>
  <si>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</si>
  <si>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</si>
  <si>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</si>
  <si>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</si>
  <si>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</si>
  <si>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</si>
  <si>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</si>
  <si>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</si>
  <si>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</si>
  <si>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</si>
  <si>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</si>
  <si>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</si>
  <si>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</si>
  <si>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</si>
  <si>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</si>
  <si>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</si>
  <si>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</si>
  <si>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</si>
  <si>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</si>
  <si>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</si>
  <si>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</si>
  <si>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</si>
  <si>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</si>
  <si>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</si>
  <si>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</si>
  <si>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</si>
  <si>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</si>
  <si>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</si>
  <si>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</si>
  <si>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</si>
  <si>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</si>
  <si>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</si>
  <si>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</si>
  <si>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</si>
  <si>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</si>
  <si>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</si>
  <si>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</si>
  <si>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</si>
  <si>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</si>
  <si>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</si>
  <si>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</si>
  <si>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</si>
  <si>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</si>
  <si>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</si>
  <si>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</si>
  <si>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</si>
  <si>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</si>
  <si>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</si>
  <si>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</si>
  <si>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</si>
  <si>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</si>
  <si>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</si>
  <si>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</si>
  <si>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</si>
  <si>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</si>
  <si>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</si>
  <si>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</si>
  <si>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</si>
  <si>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</si>
  <si>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</si>
  <si>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</si>
  <si>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</si>
  <si>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</si>
  <si>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</si>
  <si>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</si>
  <si>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</si>
  <si>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</si>
  <si>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</si>
  <si>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</si>
  <si>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</si>
  <si>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</si>
  <si>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</si>
  <si>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</si>
  <si>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</si>
  <si>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</si>
  <si>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</si>
  <si>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</si>
  <si>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</si>
  <si>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</si>
  <si>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</si>
  <si>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</si>
  <si>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</si>
  <si>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</si>
  <si>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</si>
  <si>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</si>
  <si>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</si>
  <si>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</si>
  <si>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</si>
  <si>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</si>
  <si>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</si>
  <si>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</si>
  <si>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</si>
  <si>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</si>
  <si>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</si>
  <si>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</si>
  <si>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</si>
  <si>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</si>
  <si>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</si>
  <si>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</si>
  <si>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</si>
  <si>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</si>
  <si>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</si>
  <si>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</si>
  <si>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</si>
  <si>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</si>
  <si>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</si>
  <si>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</si>
  <si>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</si>
  <si>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</si>
  <si>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</si>
  <si>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</si>
  <si>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</si>
  <si>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</si>
  <si>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</si>
  <si>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</si>
  <si>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</si>
  <si>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</si>
  <si>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</si>
  <si>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</si>
  <si>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</si>
  <si>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</si>
  <si>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</si>
  <si>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</si>
  <si>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Тельмана, д.28а</t>
  </si>
  <si>
    <t>общая площадь дома, кв. м.   18 649,6</t>
  </si>
  <si>
    <t>с 21года 0,85</t>
  </si>
  <si>
    <t>Отчет ООО УК "Триумф"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</si>
</sst>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" fontId="13" fillId="0" borderId="5" xfId="4" applyNumberFormat="1" applyFont="1" applyFill="1" applyBorder="1"/>
    <xf numFmtId="43" fontId="3" fillId="2" borderId="6" xfId="3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5">
    <cellStyle name="Обычный" xfId="0" builtinId="0"/>
    <cellStyle name="Обычный 2" xfId="4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23" zoomScaleNormal="100" zoomScaleSheetLayoutView="100" workbookViewId="0">
      <selection activeCell="E65" sqref="E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53" t="s">
        <v>199</v>
      </c>
      <c r="B3" s="53"/>
      <c r="C3" s="53"/>
      <c r="D3" s="53"/>
      <c r="E3" s="53"/>
    </row>
    <row r="4" spans="1:5" ht="15" customHeight="1" x14ac:dyDescent="0.25">
      <c r="A4" s="53" t="s">
        <v>0</v>
      </c>
      <c r="B4" s="53"/>
      <c r="C4" s="53"/>
      <c r="D4" s="53"/>
      <c r="E4" s="53"/>
    </row>
    <row r="5" spans="1:5" ht="15" customHeight="1" x14ac:dyDescent="0.25">
      <c r="A5" s="53" t="s">
        <v>196</v>
      </c>
      <c r="B5" s="53"/>
      <c r="C5" s="53"/>
      <c r="D5" s="53"/>
      <c r="E5" s="53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4" t="s">
        <v>197</v>
      </c>
      <c r="B7" s="54"/>
      <c r="C7" s="54"/>
      <c r="D7" s="54"/>
      <c r="E7" s="54"/>
    </row>
    <row r="8" spans="1:5" x14ac:dyDescent="0.25">
      <c r="A8" s="54" t="s">
        <v>1</v>
      </c>
      <c r="B8" s="54"/>
      <c r="C8" s="54"/>
      <c r="D8" s="54"/>
      <c r="E8" s="54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260208.43</v>
      </c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764811.25</v>
      </c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5213254.6399999997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E19*0.498</f>
        <v>2596200.81072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E19*0.3512</f>
        <v>1830895.029568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E19*0.1508</f>
        <v>786158.79971199995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5541407.6900000004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5171657.6900000004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3">
        <f>435000*0.85</f>
        <v>369750</v>
      </c>
      <c r="F27" s="4" t="s">
        <v>198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5801616.1200000001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-1952658.1799999997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806408.19999999925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3">
        <f>E39+E44+E49+E54+E59+E64+E69+E74+E79+E84+E89+E94+E99+E104+E109+E114+E119+E124+E129+E134</f>
        <v>7754274.2999999998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0.5*18649.6*12</f>
        <v>111897.59999999999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E39/18649.6/12</f>
        <v>0.5</v>
      </c>
    </row>
    <row r="43" spans="1:6" ht="63.75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2.5*18649.6*12</f>
        <v>559488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E44/18649.6/12</f>
        <v>2.5000000000000004</v>
      </c>
    </row>
    <row r="48" spans="1:6" ht="25.5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2.11*18649.6*12</f>
        <v>472207.87199999997</v>
      </c>
    </row>
    <row r="50" spans="1:6" ht="38.25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33">
        <f>E49/18649.6/12</f>
        <v>2.11</v>
      </c>
    </row>
    <row r="53" spans="1:6" ht="25.5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1.8*18649.6*12</f>
        <v>402831.35999999999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E54/18649.6/12</f>
        <v>1.8</v>
      </c>
    </row>
    <row r="58" spans="1:6" ht="25.5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0.16*18649.6*12</f>
        <v>35807.231999999996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3">
        <f>E59/18649.6/12</f>
        <v>0.16</v>
      </c>
    </row>
    <row r="63" spans="1:6" ht="25.5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42">
        <v>4386156.54</v>
      </c>
    </row>
    <row r="65" spans="1:6" ht="25.5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3">
        <f>E64/18649.6/12</f>
        <v>19.598975045041183</v>
      </c>
    </row>
    <row r="68" spans="1:6" ht="25.5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0.63*18649.6*12</f>
        <v>140990.976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E69/18649.6/12</f>
        <v>0.63</v>
      </c>
    </row>
    <row r="73" spans="1:6" ht="25.5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3.5*18649.6*12</f>
        <v>783283.19999999995</v>
      </c>
    </row>
    <row r="75" spans="1:6" ht="38.25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E74/18649.6/12</f>
        <v>3.5</v>
      </c>
    </row>
    <row r="78" spans="1:6" ht="51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1"/>
      <c r="B84" s="10" t="s">
        <v>70</v>
      </c>
      <c r="C84" s="11" t="s">
        <v>17</v>
      </c>
      <c r="D84" s="10" t="s">
        <v>70</v>
      </c>
      <c r="E84" s="31">
        <f>0.3*18649.6*12</f>
        <v>67138.559999999998</v>
      </c>
    </row>
    <row r="85" spans="1:6" ht="38.25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2"/>
      <c r="B87" s="10" t="s">
        <v>78</v>
      </c>
      <c r="C87" s="11" t="s">
        <v>17</v>
      </c>
      <c r="D87" s="10" t="s">
        <v>78</v>
      </c>
      <c r="E87" s="33">
        <f>E84/18649.6/12</f>
        <v>0.3</v>
      </c>
    </row>
    <row r="88" spans="1:6" ht="25.5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1"/>
      <c r="B94" s="10" t="s">
        <v>70</v>
      </c>
      <c r="C94" s="11" t="s">
        <v>17</v>
      </c>
      <c r="D94" s="10" t="s">
        <v>70</v>
      </c>
      <c r="E94" s="31">
        <f>3.55*18649.6*12</f>
        <v>794472.95999999985</v>
      </c>
    </row>
    <row r="95" spans="1:6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2"/>
      <c r="B97" s="10" t="s">
        <v>78</v>
      </c>
      <c r="C97" s="11" t="s">
        <v>17</v>
      </c>
      <c r="D97" s="10" t="s">
        <v>78</v>
      </c>
      <c r="E97" s="33">
        <f>E94/18649.6/12</f>
        <v>3.5499999999999994</v>
      </c>
    </row>
    <row r="98" spans="1:6" ht="25.5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2"/>
      <c r="B102" s="10" t="s">
        <v>78</v>
      </c>
      <c r="C102" s="11" t="s">
        <v>17</v>
      </c>
      <c r="D102" s="10" t="s">
        <v>78</v>
      </c>
      <c r="E102" s="33">
        <f>E99/18649.6/10</f>
        <v>0</v>
      </c>
    </row>
    <row r="103" spans="1:6" ht="38.25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1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2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/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3">
        <f>E124/18649.6/10</f>
        <v>0</v>
      </c>
    </row>
    <row r="128" spans="1:6" ht="25.5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33">
        <f>E134/18649.6/10</f>
        <v>0</v>
      </c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46136.1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316337.18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316337.18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311888.27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77566.53+3671.54+16634.79+21413.09+192602.32</f>
        <v>311888.27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50585.009999999973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1" x14ac:dyDescent="0.25">
      <c r="A160" s="50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16833.18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1">
        <f>E161/18649.6/12</f>
        <v>7.5216894732326706E-2</v>
      </c>
      <c r="F164" s="5"/>
    </row>
    <row r="165" spans="1:6" ht="63.75" x14ac:dyDescent="0.25">
      <c r="A165" s="50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78567.350000000006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1">
        <f>E166/18649.6/12</f>
        <v>0.35106807473976209</v>
      </c>
      <c r="F169" s="5"/>
    </row>
    <row r="170" spans="1:6" ht="63.75" x14ac:dyDescent="0.25">
      <c r="A170" s="50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3715.33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1">
        <f>E171/18649.6/12</f>
        <v>1.660147313257836E-2</v>
      </c>
      <c r="F174" s="5"/>
    </row>
    <row r="175" spans="1:6" ht="38.25" x14ac:dyDescent="0.25">
      <c r="A175" s="50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21700.799999999999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1">
        <f>E176/19649.6/12</f>
        <v>9.2032407784382375E-2</v>
      </c>
      <c r="F179" s="5"/>
    </row>
    <row r="180" spans="1:6" ht="51" x14ac:dyDescent="0.25">
      <c r="A180" s="50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195520.52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1">
        <f>E181/18649.6/12</f>
        <v>0.87365823753145733</v>
      </c>
    </row>
    <row r="185" spans="1:6" ht="15" customHeight="1" x14ac:dyDescent="0.25">
      <c r="A185" s="47" t="s">
        <v>137</v>
      </c>
      <c r="B185" s="48"/>
      <c r="C185" s="48"/>
      <c r="D185" s="48"/>
      <c r="E185" s="49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7" t="s">
        <v>147</v>
      </c>
      <c r="B190" s="48"/>
      <c r="C190" s="48"/>
      <c r="D190" s="48"/>
      <c r="E190" s="49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7" t="s">
        <v>154</v>
      </c>
      <c r="B197" s="48"/>
      <c r="C197" s="48"/>
      <c r="D197" s="48"/>
      <c r="E197" s="49"/>
    </row>
    <row r="198" spans="1:5" hidden="1" x14ac:dyDescent="0.25">
      <c r="A198" s="44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45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45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45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45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45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45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45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46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44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5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45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5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5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45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5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5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46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44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5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5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5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5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5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5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5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6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4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5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45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5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5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45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5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5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46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4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5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5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5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5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5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5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5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6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4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5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5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45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45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45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5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5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6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4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5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5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5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5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5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5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5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6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4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5"/>
      <c r="B270" s="10" t="s">
        <v>158</v>
      </c>
      <c r="C270" s="11" t="s">
        <v>159</v>
      </c>
      <c r="D270" s="10" t="s">
        <v>158</v>
      </c>
      <c r="E270" s="37"/>
    </row>
    <row r="271" spans="1:5" hidden="1" x14ac:dyDescent="0.25">
      <c r="A271" s="45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5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5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45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5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5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46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4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5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5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5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5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5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5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5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6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4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45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hidden="1" x14ac:dyDescent="0.25">
      <c r="A291" s="45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45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45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45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45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45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46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44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45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45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45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45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45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45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5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5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6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4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45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45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5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5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5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5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5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5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6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7" t="s">
        <v>182</v>
      </c>
      <c r="B318" s="48"/>
      <c r="C318" s="48"/>
      <c r="D318" s="48"/>
      <c r="E318" s="49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>
        <v>39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1">
        <v>349955.39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2022-03-01T07:34:12Z</cp:lastPrinted>
  <dcterms:created xsi:type="dcterms:W3CDTF">2019-01-24T04:09:30Z</dcterms:created>
  <dcterms:modified xsi:type="dcterms:W3CDTF">2022-03-23T09:00:31Z</dcterms:modified>
</cp:coreProperties>
</file>