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67" i="1" l="1"/>
  <c r="E36" i="1" l="1"/>
  <c r="E184" i="1" l="1"/>
  <c r="E179" i="1"/>
  <c r="E174" i="1"/>
  <c r="E169" i="1"/>
  <c r="E164" i="1"/>
  <c r="E127" i="1"/>
  <c r="E124" i="1"/>
  <c r="E122" i="1"/>
  <c r="E119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3" i="1" l="1"/>
  <c r="E20" i="1"/>
  <c r="E21" i="1"/>
  <c r="E22" i="1"/>
  <c r="E137" i="1" l="1"/>
  <c r="E97" i="1"/>
  <c r="E87" i="1"/>
  <c r="E196" i="1" l="1"/>
  <c r="E142" i="1"/>
  <c r="E146" i="1" l="1"/>
  <c r="E155" i="1" l="1"/>
  <c r="E143" i="1"/>
  <c r="E102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<sst xmlns="http://schemas.openxmlformats.org/spreadsheetml/2006/main" count="1133" uniqueCount="200">
  <si>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</si>
  <si>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</si>
  <si>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</si>
  <si>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</si>
  <si>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</si>
  <si>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</si>
  <si>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</si>
  <si>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</si>
  <si>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</si>
  <si>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</si>
  <si>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</si>
  <si>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</si>
  <si>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</si>
  <si>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</si>
  <si>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</si>
  <si>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</si>
  <si>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</si>
  <si>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</si>
  <si>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</si>
  <si>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</si>
  <si>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</si>
  <si>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</si>
  <si>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</si>
  <si>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</si>
  <si>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</si>
  <si>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</si>
  <si>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</si>
  <si>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</si>
  <si>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</si>
  <si>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</si>
  <si>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</si>
  <si>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</si>
  <si>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</si>
  <si>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</si>
  <si>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</si>
  <si>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</si>
  <si>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</si>
  <si>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</si>
  <si>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</si>
  <si>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</si>
  <si>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</si>
  <si>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</si>
  <si>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</si>
  <si>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</si>
  <si>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</si>
  <si>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</si>
  <si>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</si>
  <si>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</si>
  <si>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</si>
  <si>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</si>
  <si>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</si>
  <si>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</si>
  <si>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</si>
  <si>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</si>
  <si>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</si>
  <si>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</si>
  <si>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</si>
  <si>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</si>
  <si>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</si>
  <si>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</si>
  <si>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</si>
  <si>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</si>
  <si>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</si>
  <si>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</si>
  <si>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</si>
  <si>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</si>
  <si>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</si>
  <si>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</si>
  <si>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</si>
  <si>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</si>
  <si>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</si>
  <si>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</si>
  <si>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</si>
  <si>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</si>
  <si>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</si>
  <si>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</si>
  <si>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</si>
  <si>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</si>
  <si>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</si>
  <si>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</si>
  <si>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</si>
  <si>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</si>
  <si>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</si>
  <si>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</si>
  <si>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</si>
  <si>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</si>
  <si>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</si>
  <si>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</si>
  <si>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</si>
  <si>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</si>
  <si>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</si>
  <si>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</si>
  <si>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</si>
  <si>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</si>
  <si>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</si>
  <si>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</si>
  <si>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</si>
  <si>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</si>
  <si>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</si>
  <si>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</si>
  <si>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</si>
  <si>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</si>
  <si>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</si>
  <si>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</si>
  <si>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</si>
  <si>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</si>
  <si>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</si>
  <si>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</si>
  <si>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</si>
  <si>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</si>
  <si>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</si>
  <si>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</si>
  <si>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</si>
  <si>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</si>
  <si>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</si>
  <si>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</si>
  <si>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</si>
  <si>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</si>
  <si>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</si>
  <si>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</si>
  <si>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</si>
  <si>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</si>
  <si>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</si>
  <si>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</si>
  <si>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</si>
  <si>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</si>
  <si>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</si>
  <si>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</si>
  <si>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</si>
  <si>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</si>
  <si>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</si>
  <si>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</si>
  <si>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</si>
  <si>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</si>
  <si>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</si>
  <si>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</si>
  <si>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</si>
  <si>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</si>
  <si>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</si>
  <si>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</si>
  <si>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</si>
  <si>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</si>
  <si>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</si>
  <si>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</si>
  <si>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</si>
  <si>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</si>
  <si>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</si>
  <si>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</si>
  <si>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</si>
  <si>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</si>
  <si>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</si>
  <si>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</si>
  <si>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</si>
  <si>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</si>
  <si>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</si>
  <si>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</si>
  <si>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</si>
  <si>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</si>
  <si>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</si>
  <si>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</si>
  <si>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</si>
  <si>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</si>
  <si>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</si>
  <si>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</si>
  <si>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</si>
  <si>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</si>
  <si>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</si>
  <si>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</si>
  <si>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</si>
  <si>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</si>
  <si>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</si>
  <si>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</si>
  <si>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</si>
  <si>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</si>
  <si>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</si>
  <si>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</si>
  <si>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</si>
  <si>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</si>
  <si>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</si>
  <si>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</si>
  <si>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</si>
  <si>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</si>
  <si>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</si>
  <si>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</si>
  <si>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</si>
  <si>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</si>
  <si>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</si>
  <si>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</si>
  <si>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</si>
  <si>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</si>
  <si>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</si>
  <si>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</si>
  <si>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</si>
  <si>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</si>
  <si>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</si>
  <si>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Ульяновский, д.22а</t>
  </si>
  <si>
    <t>общая площадь дома, кв. м.   4 427,6</t>
  </si>
  <si>
    <t>Вознаграждение председателя СД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</si>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</sst>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000\ _₽_-;\-* #,##0.0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6" fontId="1" fillId="0" borderId="0" xfId="3" applyNumberFormat="1" applyFont="1" applyFill="1"/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abSelected="1" view="pageBreakPreview" topLeftCell="A19" zoomScaleNormal="100" zoomScaleSheetLayoutView="100" workbookViewId="0">
      <selection activeCell="E65" sqref="E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x14ac:dyDescent="0.25">
      <c r="D1" s="2"/>
      <c r="E1" s="3"/>
      <c r="F1" s="4" t="s">
        <v>199</v>
      </c>
    </row>
    <row r="2" spans="1:6" x14ac:dyDescent="0.25">
      <c r="D2" s="2"/>
      <c r="E2" s="2"/>
    </row>
    <row r="3" spans="1:6" ht="15" customHeight="1" x14ac:dyDescent="0.25">
      <c r="A3" s="48" t="s">
        <v>198</v>
      </c>
      <c r="B3" s="48"/>
      <c r="C3" s="48"/>
      <c r="D3" s="48"/>
      <c r="E3" s="48"/>
    </row>
    <row r="4" spans="1:6" ht="15" customHeight="1" x14ac:dyDescent="0.25">
      <c r="A4" s="48" t="s">
        <v>0</v>
      </c>
      <c r="B4" s="48"/>
      <c r="C4" s="48"/>
      <c r="D4" s="48"/>
      <c r="E4" s="48"/>
    </row>
    <row r="5" spans="1:6" ht="15" customHeight="1" x14ac:dyDescent="0.25">
      <c r="A5" s="48" t="s">
        <v>195</v>
      </c>
      <c r="B5" s="48"/>
      <c r="C5" s="48"/>
      <c r="D5" s="48"/>
      <c r="E5" s="48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9" t="s">
        <v>196</v>
      </c>
      <c r="B7" s="49"/>
      <c r="C7" s="49"/>
      <c r="D7" s="49"/>
      <c r="E7" s="49"/>
    </row>
    <row r="8" spans="1:6" x14ac:dyDescent="0.25">
      <c r="A8" s="49" t="s">
        <v>1</v>
      </c>
      <c r="B8" s="49"/>
      <c r="C8" s="49"/>
      <c r="D8" s="49"/>
      <c r="E8" s="49"/>
    </row>
    <row r="9" spans="1:6" ht="15.7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50" t="s">
        <v>14</v>
      </c>
      <c r="B14" s="51"/>
      <c r="C14" s="51"/>
      <c r="D14" s="51"/>
      <c r="E14" s="52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-315091.57199999993</v>
      </c>
      <c r="F16" s="44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4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118882.67000000016</v>
      </c>
      <c r="F18" s="44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958574.86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E19*0.5021</f>
        <v>481300.43720599997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E19*0.3134</f>
        <v>300417.36112399999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E19*0.1845</f>
        <v>176857.06167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993247.7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963547.7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33000*0.9</f>
        <v>29700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5">
        <f>E16+E23</f>
        <v>678156.12800000003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-96858.624000000069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113909.83000000031</v>
      </c>
    </row>
    <row r="34" spans="1:6" ht="36.75" customHeight="1" x14ac:dyDescent="0.25">
      <c r="A34" s="50" t="s">
        <v>66</v>
      </c>
      <c r="B34" s="51"/>
      <c r="C34" s="51"/>
      <c r="D34" s="51"/>
      <c r="E34" s="52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775014.75200000009</v>
      </c>
    </row>
    <row r="37" spans="1:6" ht="34.5" customHeight="1" x14ac:dyDescent="0.25">
      <c r="A37" s="50" t="s">
        <v>71</v>
      </c>
      <c r="B37" s="51"/>
      <c r="C37" s="51"/>
      <c r="D37" s="51"/>
      <c r="E37" s="52"/>
    </row>
    <row r="38" spans="1:6" ht="38.25" x14ac:dyDescent="0.25">
      <c r="A38" s="45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6"/>
      <c r="B39" s="10" t="s">
        <v>70</v>
      </c>
      <c r="C39" s="11" t="s">
        <v>17</v>
      </c>
      <c r="D39" s="10" t="s">
        <v>70</v>
      </c>
      <c r="E39" s="31">
        <f>0.2*4427.6*12</f>
        <v>10626.240000000002</v>
      </c>
    </row>
    <row r="40" spans="1:6" x14ac:dyDescent="0.25">
      <c r="A40" s="46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6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7"/>
      <c r="B42" s="10" t="s">
        <v>78</v>
      </c>
      <c r="C42" s="11" t="s">
        <v>17</v>
      </c>
      <c r="D42" s="10" t="s">
        <v>78</v>
      </c>
      <c r="E42" s="33">
        <f>E39/4427.6/12</f>
        <v>0.20000000000000004</v>
      </c>
    </row>
    <row r="43" spans="1:6" ht="63.75" x14ac:dyDescent="0.25">
      <c r="A43" s="45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6"/>
      <c r="B44" s="10" t="s">
        <v>70</v>
      </c>
      <c r="C44" s="11" t="s">
        <v>17</v>
      </c>
      <c r="D44" s="10" t="s">
        <v>70</v>
      </c>
      <c r="E44" s="31">
        <f>1.75*4427.6*12</f>
        <v>92979.6</v>
      </c>
    </row>
    <row r="45" spans="1:6" x14ac:dyDescent="0.25">
      <c r="A45" s="46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6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7"/>
      <c r="B47" s="10" t="s">
        <v>78</v>
      </c>
      <c r="C47" s="11" t="s">
        <v>17</v>
      </c>
      <c r="D47" s="10" t="s">
        <v>78</v>
      </c>
      <c r="E47" s="33">
        <f>E44/4427.6/12</f>
        <v>1.75</v>
      </c>
    </row>
    <row r="48" spans="1:6" ht="25.5" x14ac:dyDescent="0.25">
      <c r="A48" s="45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6"/>
      <c r="B49" s="10" t="s">
        <v>70</v>
      </c>
      <c r="C49" s="11" t="s">
        <v>17</v>
      </c>
      <c r="D49" s="10" t="s">
        <v>70</v>
      </c>
      <c r="E49" s="31">
        <f>2.7*4427.6*12</f>
        <v>143454.24000000002</v>
      </c>
    </row>
    <row r="50" spans="1:6" ht="38.25" x14ac:dyDescent="0.25">
      <c r="A50" s="46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6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7"/>
      <c r="B52" s="10" t="s">
        <v>78</v>
      </c>
      <c r="C52" s="11" t="s">
        <v>17</v>
      </c>
      <c r="D52" s="10" t="s">
        <v>78</v>
      </c>
      <c r="E52" s="33">
        <f>E49/4427.6/12</f>
        <v>2.6999999999999997</v>
      </c>
    </row>
    <row r="53" spans="1:6" ht="25.5" x14ac:dyDescent="0.25">
      <c r="A53" s="45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6"/>
      <c r="B54" s="10" t="s">
        <v>70</v>
      </c>
      <c r="C54" s="11" t="s">
        <v>17</v>
      </c>
      <c r="D54" s="10" t="s">
        <v>70</v>
      </c>
      <c r="E54" s="31">
        <f>2.15*4427.6*12</f>
        <v>114232.08</v>
      </c>
    </row>
    <row r="55" spans="1:6" x14ac:dyDescent="0.25">
      <c r="A55" s="46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6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7"/>
      <c r="B57" s="10" t="s">
        <v>78</v>
      </c>
      <c r="C57" s="11" t="s">
        <v>17</v>
      </c>
      <c r="D57" s="10" t="s">
        <v>78</v>
      </c>
      <c r="E57" s="33">
        <f>E54/4427.6/12</f>
        <v>2.15</v>
      </c>
    </row>
    <row r="58" spans="1:6" ht="25.5" x14ac:dyDescent="0.25">
      <c r="A58" s="45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6"/>
      <c r="B59" s="10" t="s">
        <v>70</v>
      </c>
      <c r="C59" s="11" t="s">
        <v>17</v>
      </c>
      <c r="D59" s="10" t="s">
        <v>70</v>
      </c>
      <c r="E59" s="31">
        <f>0.18*4427.6*12</f>
        <v>9563.6160000000018</v>
      </c>
    </row>
    <row r="60" spans="1:6" x14ac:dyDescent="0.25">
      <c r="A60" s="46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6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7"/>
      <c r="B62" s="10" t="s">
        <v>78</v>
      </c>
      <c r="C62" s="11" t="s">
        <v>17</v>
      </c>
      <c r="D62" s="10" t="s">
        <v>78</v>
      </c>
      <c r="E62" s="33">
        <f>E59/4427.6/12</f>
        <v>0.18000000000000002</v>
      </c>
    </row>
    <row r="63" spans="1:6" ht="25.5" x14ac:dyDescent="0.25">
      <c r="A63" s="45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6"/>
      <c r="B64" s="10" t="s">
        <v>70</v>
      </c>
      <c r="C64" s="11" t="s">
        <v>17</v>
      </c>
      <c r="D64" s="10" t="s">
        <v>70</v>
      </c>
      <c r="E64" s="31">
        <v>38600</v>
      </c>
    </row>
    <row r="65" spans="1:6" ht="25.5" x14ac:dyDescent="0.25">
      <c r="A65" s="46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6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7"/>
      <c r="B67" s="10" t="s">
        <v>78</v>
      </c>
      <c r="C67" s="11" t="s">
        <v>17</v>
      </c>
      <c r="D67" s="10" t="s">
        <v>78</v>
      </c>
      <c r="E67" s="33">
        <f>E64/4427.6/12</f>
        <v>0.72650344806817835</v>
      </c>
    </row>
    <row r="68" spans="1:6" ht="25.5" x14ac:dyDescent="0.25">
      <c r="A68" s="45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6"/>
      <c r="B69" s="10" t="s">
        <v>70</v>
      </c>
      <c r="C69" s="11" t="s">
        <v>17</v>
      </c>
      <c r="D69" s="10" t="s">
        <v>70</v>
      </c>
      <c r="E69" s="31">
        <f>0.65*4427.6*12</f>
        <v>34535.280000000006</v>
      </c>
    </row>
    <row r="70" spans="1:6" x14ac:dyDescent="0.25">
      <c r="A70" s="46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6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7"/>
      <c r="B72" s="10" t="s">
        <v>78</v>
      </c>
      <c r="C72" s="11" t="s">
        <v>17</v>
      </c>
      <c r="D72" s="10" t="s">
        <v>78</v>
      </c>
      <c r="E72" s="33">
        <f>E69/4427.6/12</f>
        <v>0.65</v>
      </c>
    </row>
    <row r="73" spans="1:6" ht="25.5" x14ac:dyDescent="0.25">
      <c r="A73" s="45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6"/>
      <c r="B74" s="10" t="s">
        <v>70</v>
      </c>
      <c r="C74" s="11" t="s">
        <v>17</v>
      </c>
      <c r="D74" s="10" t="s">
        <v>70</v>
      </c>
      <c r="E74" s="31">
        <f>3.35*4427.6*12</f>
        <v>177989.52000000002</v>
      </c>
    </row>
    <row r="75" spans="1:6" ht="38.25" x14ac:dyDescent="0.25">
      <c r="A75" s="46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6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7"/>
      <c r="B77" s="10" t="s">
        <v>78</v>
      </c>
      <c r="C77" s="11" t="s">
        <v>17</v>
      </c>
      <c r="D77" s="10" t="s">
        <v>78</v>
      </c>
      <c r="E77" s="33">
        <f>E74/4427.6/12</f>
        <v>3.35</v>
      </c>
    </row>
    <row r="78" spans="1:6" ht="51" x14ac:dyDescent="0.25">
      <c r="A78" s="45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6"/>
      <c r="B79" s="10" t="s">
        <v>70</v>
      </c>
      <c r="C79" s="11" t="s">
        <v>17</v>
      </c>
      <c r="D79" s="10" t="s">
        <v>70</v>
      </c>
      <c r="E79" s="31">
        <f>0.6*4427.6*12</f>
        <v>31878.720000000001</v>
      </c>
    </row>
    <row r="80" spans="1:6" x14ac:dyDescent="0.25">
      <c r="A80" s="46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6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7"/>
      <c r="B82" s="10" t="s">
        <v>78</v>
      </c>
      <c r="C82" s="11" t="s">
        <v>17</v>
      </c>
      <c r="D82" s="10" t="s">
        <v>78</v>
      </c>
      <c r="E82" s="33">
        <f>E79/4427.6/12</f>
        <v>0.6</v>
      </c>
    </row>
    <row r="83" spans="1:6" ht="25.5" x14ac:dyDescent="0.25">
      <c r="A83" s="45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6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46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6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7"/>
      <c r="B87" s="10" t="s">
        <v>78</v>
      </c>
      <c r="C87" s="11" t="s">
        <v>17</v>
      </c>
      <c r="D87" s="10" t="s">
        <v>78</v>
      </c>
      <c r="E87" s="33">
        <f>E84/4427.6/2</f>
        <v>0</v>
      </c>
    </row>
    <row r="88" spans="1:6" ht="25.5" x14ac:dyDescent="0.25">
      <c r="A88" s="45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6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6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6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7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5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6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46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6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7"/>
      <c r="B97" s="10" t="s">
        <v>78</v>
      </c>
      <c r="C97" s="11" t="s">
        <v>17</v>
      </c>
      <c r="D97" s="10" t="s">
        <v>78</v>
      </c>
      <c r="E97" s="33">
        <f>E94/4427.6/2</f>
        <v>0</v>
      </c>
    </row>
    <row r="98" spans="1:6" ht="25.5" x14ac:dyDescent="0.25">
      <c r="A98" s="45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6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6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6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7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8.25" x14ac:dyDescent="0.25">
      <c r="A103" s="45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6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6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6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7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5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6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6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6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7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5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6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6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6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7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5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6"/>
      <c r="B119" s="10" t="s">
        <v>70</v>
      </c>
      <c r="C119" s="11" t="s">
        <v>17</v>
      </c>
      <c r="D119" s="10" t="s">
        <v>70</v>
      </c>
      <c r="E119" s="31">
        <f>0.4*4427.6*12</f>
        <v>21252.480000000003</v>
      </c>
    </row>
    <row r="120" spans="1:6" x14ac:dyDescent="0.25">
      <c r="A120" s="46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6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7"/>
      <c r="B122" s="10" t="s">
        <v>78</v>
      </c>
      <c r="C122" s="11" t="s">
        <v>17</v>
      </c>
      <c r="D122" s="10" t="s">
        <v>78</v>
      </c>
      <c r="E122" s="33">
        <f>E119/4427.6/12</f>
        <v>0.40000000000000008</v>
      </c>
    </row>
    <row r="123" spans="1:6" ht="51" x14ac:dyDescent="0.25">
      <c r="A123" s="45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6"/>
      <c r="B124" s="10" t="s">
        <v>70</v>
      </c>
      <c r="C124" s="11" t="s">
        <v>17</v>
      </c>
      <c r="D124" s="10" t="s">
        <v>70</v>
      </c>
      <c r="E124" s="31">
        <f>0.48*4427.6*12</f>
        <v>25502.976000000002</v>
      </c>
    </row>
    <row r="125" spans="1:6" x14ac:dyDescent="0.25">
      <c r="A125" s="46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6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7"/>
      <c r="B127" s="10" t="s">
        <v>78</v>
      </c>
      <c r="C127" s="11" t="s">
        <v>17</v>
      </c>
      <c r="D127" s="10" t="s">
        <v>78</v>
      </c>
      <c r="E127" s="33">
        <f>E124/4427.6/12</f>
        <v>0.48</v>
      </c>
    </row>
    <row r="128" spans="1:6" ht="25.5" x14ac:dyDescent="0.25">
      <c r="A128" s="45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46"/>
      <c r="B129" s="10" t="s">
        <v>70</v>
      </c>
      <c r="C129" s="11" t="s">
        <v>17</v>
      </c>
      <c r="D129" s="10" t="s">
        <v>70</v>
      </c>
      <c r="E129" s="31">
        <v>74400</v>
      </c>
    </row>
    <row r="130" spans="1:6" x14ac:dyDescent="0.25">
      <c r="A130" s="46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6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7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5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6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6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6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7"/>
      <c r="B137" s="10" t="s">
        <v>78</v>
      </c>
      <c r="C137" s="11" t="s">
        <v>17</v>
      </c>
      <c r="D137" s="10" t="s">
        <v>78</v>
      </c>
      <c r="E137" s="33">
        <f>E134/4427.6/2</f>
        <v>0</v>
      </c>
    </row>
    <row r="138" spans="1:6" ht="32.25" customHeight="1" x14ac:dyDescent="0.25">
      <c r="A138" s="50" t="s">
        <v>105</v>
      </c>
      <c r="B138" s="51"/>
      <c r="C138" s="51"/>
      <c r="D138" s="51"/>
      <c r="E138" s="52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7804.6199999999953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67309.97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67309.97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66203.3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v>66203.3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8911.2899999999936</v>
      </c>
    </row>
    <row r="156" spans="1:5" ht="36.75" customHeight="1" x14ac:dyDescent="0.25">
      <c r="A156" s="50" t="s">
        <v>125</v>
      </c>
      <c r="B156" s="51"/>
      <c r="C156" s="51"/>
      <c r="D156" s="51"/>
      <c r="E156" s="52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0" t="s">
        <v>128</v>
      </c>
      <c r="B159" s="51"/>
      <c r="C159" s="51"/>
      <c r="D159" s="51"/>
      <c r="E159" s="52"/>
    </row>
    <row r="160" spans="1:5" ht="51" x14ac:dyDescent="0.25">
      <c r="A160" s="45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6"/>
      <c r="B161" s="10" t="s">
        <v>70</v>
      </c>
      <c r="C161" s="11" t="s">
        <v>17</v>
      </c>
      <c r="D161" s="10" t="s">
        <v>70</v>
      </c>
      <c r="E161" s="31">
        <v>4178.42</v>
      </c>
    </row>
    <row r="162" spans="1:6" x14ac:dyDescent="0.25">
      <c r="A162" s="46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6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7"/>
      <c r="B164" s="10" t="s">
        <v>78</v>
      </c>
      <c r="C164" s="11" t="s">
        <v>17</v>
      </c>
      <c r="D164" s="10" t="s">
        <v>78</v>
      </c>
      <c r="E164" s="31">
        <f>E161/4427.6/12</f>
        <v>7.8643433613394764E-2</v>
      </c>
      <c r="F164" s="5"/>
    </row>
    <row r="165" spans="1:6" ht="63.75" x14ac:dyDescent="0.25">
      <c r="A165" s="45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6"/>
      <c r="B166" s="10" t="s">
        <v>70</v>
      </c>
      <c r="C166" s="11" t="s">
        <v>17</v>
      </c>
      <c r="D166" s="10" t="s">
        <v>70</v>
      </c>
      <c r="E166" s="31">
        <v>20086.75</v>
      </c>
      <c r="F166" s="5"/>
    </row>
    <row r="167" spans="1:6" x14ac:dyDescent="0.25">
      <c r="A167" s="46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6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7"/>
      <c r="B169" s="10" t="s">
        <v>78</v>
      </c>
      <c r="C169" s="11" t="s">
        <v>17</v>
      </c>
      <c r="D169" s="10" t="s">
        <v>78</v>
      </c>
      <c r="E169" s="31">
        <f>E166/4427.6/12</f>
        <v>0.3780594076550125</v>
      </c>
      <c r="F169" s="5"/>
    </row>
    <row r="170" spans="1:6" ht="63.75" x14ac:dyDescent="0.25">
      <c r="A170" s="45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6"/>
      <c r="B171" s="10" t="s">
        <v>70</v>
      </c>
      <c r="C171" s="11" t="s">
        <v>17</v>
      </c>
      <c r="D171" s="10" t="s">
        <v>70</v>
      </c>
      <c r="E171" s="31">
        <v>922.05</v>
      </c>
      <c r="F171" s="5"/>
    </row>
    <row r="172" spans="1:6" x14ac:dyDescent="0.25">
      <c r="A172" s="46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6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7"/>
      <c r="B174" s="10" t="s">
        <v>78</v>
      </c>
      <c r="C174" s="11" t="s">
        <v>17</v>
      </c>
      <c r="D174" s="10" t="s">
        <v>78</v>
      </c>
      <c r="E174" s="31">
        <f>E171/4427.6/12</f>
        <v>1.7354209955732221E-2</v>
      </c>
      <c r="F174" s="5"/>
    </row>
    <row r="175" spans="1:6" ht="38.25" x14ac:dyDescent="0.25">
      <c r="A175" s="45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6"/>
      <c r="B176" s="10" t="s">
        <v>70</v>
      </c>
      <c r="C176" s="11" t="s">
        <v>17</v>
      </c>
      <c r="D176" s="10" t="s">
        <v>70</v>
      </c>
      <c r="E176" s="31">
        <v>5426.34</v>
      </c>
      <c r="F176" s="5"/>
    </row>
    <row r="177" spans="1:6" x14ac:dyDescent="0.25">
      <c r="A177" s="46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6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7"/>
      <c r="B179" s="10" t="s">
        <v>78</v>
      </c>
      <c r="C179" s="11" t="s">
        <v>17</v>
      </c>
      <c r="D179" s="10" t="s">
        <v>78</v>
      </c>
      <c r="E179" s="31">
        <f>E176/4427.6/12</f>
        <v>0.10213095130544764</v>
      </c>
      <c r="F179" s="5"/>
    </row>
    <row r="180" spans="1:6" ht="51" x14ac:dyDescent="0.25">
      <c r="A180" s="45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6"/>
      <c r="B181" s="10" t="s">
        <v>70</v>
      </c>
      <c r="C181" s="11" t="s">
        <v>17</v>
      </c>
      <c r="D181" s="10" t="s">
        <v>70</v>
      </c>
      <c r="E181" s="31">
        <v>36696.410000000003</v>
      </c>
      <c r="F181" s="5"/>
    </row>
    <row r="182" spans="1:6" x14ac:dyDescent="0.25">
      <c r="A182" s="46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6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7"/>
      <c r="B184" s="10" t="s">
        <v>78</v>
      </c>
      <c r="C184" s="11" t="s">
        <v>17</v>
      </c>
      <c r="D184" s="10" t="s">
        <v>78</v>
      </c>
      <c r="E184" s="31">
        <f>E181/4427.6/12</f>
        <v>0.69067534706537781</v>
      </c>
    </row>
    <row r="185" spans="1:6" ht="15" customHeight="1" x14ac:dyDescent="0.25">
      <c r="A185" s="50" t="s">
        <v>136</v>
      </c>
      <c r="B185" s="51"/>
      <c r="C185" s="51"/>
      <c r="D185" s="51"/>
      <c r="E185" s="52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50" t="s">
        <v>146</v>
      </c>
      <c r="B190" s="51"/>
      <c r="C190" s="51"/>
      <c r="D190" s="51"/>
      <c r="E190" s="52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50" t="s">
        <v>153</v>
      </c>
      <c r="B197" s="51"/>
      <c r="C197" s="51"/>
      <c r="D197" s="51"/>
      <c r="E197" s="52"/>
    </row>
    <row r="198" spans="1:5" hidden="1" x14ac:dyDescent="0.25">
      <c r="A198" s="53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54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54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54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54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54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54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54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54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55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53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4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4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54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54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54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54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54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54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55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53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4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4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4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4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4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4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4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4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5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53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4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4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54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54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54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54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54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54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55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53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4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4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4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4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4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4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4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4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5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53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4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4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4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54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54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54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4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4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5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53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4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4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4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4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4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4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4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4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5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53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4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4"/>
      <c r="B270" s="10" t="s">
        <v>157</v>
      </c>
      <c r="C270" s="11" t="s">
        <v>158</v>
      </c>
      <c r="D270" s="10" t="s">
        <v>157</v>
      </c>
      <c r="E270" s="37"/>
    </row>
    <row r="271" spans="1:5" hidden="1" x14ac:dyDescent="0.25">
      <c r="A271" s="54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54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54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54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54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54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55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53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4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4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4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4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4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4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4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4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5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53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54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54"/>
      <c r="B290" s="10" t="s">
        <v>157</v>
      </c>
      <c r="C290" s="11" t="s">
        <v>158</v>
      </c>
      <c r="D290" s="10" t="s">
        <v>157</v>
      </c>
      <c r="E290" s="34"/>
      <c r="F290" s="38"/>
    </row>
    <row r="291" spans="1:6" hidden="1" x14ac:dyDescent="0.25">
      <c r="A291" s="54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54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54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54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54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54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55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53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54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54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54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54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54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54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4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4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5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53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4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4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4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4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4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4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4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4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5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50" t="s">
        <v>181</v>
      </c>
      <c r="B318" s="51"/>
      <c r="C318" s="51"/>
      <c r="D318" s="51"/>
      <c r="E318" s="52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50" t="s">
        <v>187</v>
      </c>
      <c r="B323" s="51"/>
      <c r="C323" s="51"/>
      <c r="D323" s="51"/>
      <c r="E323" s="52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>
        <v>9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3">
        <v>34226.04</v>
      </c>
    </row>
    <row r="340" spans="5:5" x14ac:dyDescent="0.25">
      <c r="E340" s="42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2" manualBreakCount="2">
    <brk id="57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2022-09-28T03:08:56Z</cp:lastPrinted>
  <dcterms:created xsi:type="dcterms:W3CDTF">2019-01-24T04:09:30Z</dcterms:created>
  <dcterms:modified xsi:type="dcterms:W3CDTF">2023-03-15T05:20:44Z</dcterms:modified>
</cp:coreProperties>
</file>