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6" i="1" l="1"/>
  <c r="E145" i="1" s="1"/>
  <c r="E27" i="1" l="1"/>
  <c r="E67" i="1" l="1"/>
  <c r="E184" i="1" l="1"/>
  <c r="E179" i="1"/>
  <c r="E174" i="1"/>
  <c r="E169" i="1"/>
  <c r="E22" i="1"/>
  <c r="E21" i="1"/>
  <c r="E20" i="1"/>
  <c r="E164" i="1"/>
  <c r="E59" i="1" l="1"/>
  <c r="E62" i="1" s="1"/>
  <c r="E57" i="1"/>
  <c r="E54" i="1"/>
  <c r="E52" i="1"/>
  <c r="E49" i="1"/>
  <c r="E117" i="1"/>
  <c r="E127" i="1"/>
  <c r="E124" i="1"/>
  <c r="E122" i="1"/>
  <c r="E119" i="1"/>
  <c r="E82" i="1"/>
  <c r="E79" i="1"/>
  <c r="E77" i="1"/>
  <c r="E74" i="1"/>
  <c r="E72" i="1"/>
  <c r="E69" i="1"/>
  <c r="E47" i="1"/>
  <c r="E44" i="1"/>
  <c r="E42" i="1"/>
  <c r="E39" i="1"/>
  <c r="E137" i="1" l="1"/>
  <c r="E102" i="1"/>
  <c r="E97" i="1"/>
  <c r="E87" i="1"/>
  <c r="E196" i="1" l="1"/>
  <c r="E142" i="1"/>
  <c r="E155" i="1" s="1"/>
  <c r="E23" i="1" l="1"/>
  <c r="E36" i="1" l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<sst xmlns="http://schemas.openxmlformats.org/spreadsheetml/2006/main" count="1133" uniqueCount="200">
  <si>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</si>
  <si>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</si>
  <si>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</si>
  <si>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</si>
  <si>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</si>
  <si>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</si>
  <si>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</si>
  <si>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</si>
  <si>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</si>
  <si>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</si>
  <si>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</si>
  <si>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</si>
  <si>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</si>
  <si>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</si>
  <si>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</si>
  <si>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</si>
  <si>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</si>
  <si>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</si>
  <si>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</si>
  <si>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</si>
  <si>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</si>
  <si>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</si>
  <si>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</si>
  <si>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</si>
  <si>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</si>
  <si>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</si>
  <si>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</si>
  <si>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</si>
  <si>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</si>
  <si>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</si>
  <si>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</si>
  <si>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</si>
  <si>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</si>
  <si>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</si>
  <si>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</si>
  <si>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</si>
  <si>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</si>
  <si>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</si>
  <si>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</si>
  <si>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</si>
  <si>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</si>
  <si>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</si>
  <si>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</si>
  <si>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</si>
  <si>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</si>
  <si>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</si>
  <si>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</si>
  <si>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</si>
  <si>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</si>
  <si>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</si>
  <si>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</si>
  <si>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</si>
  <si>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</si>
  <si>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</si>
  <si>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</si>
  <si>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</si>
  <si>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</si>
  <si>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</si>
  <si>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</si>
  <si>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</si>
  <si>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</si>
  <si>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</si>
  <si>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</si>
  <si>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</si>
  <si>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</si>
  <si>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</si>
  <si>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</si>
  <si>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</si>
  <si>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</si>
  <si>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</si>
  <si>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</si>
  <si>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</si>
  <si>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</si>
  <si>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</si>
  <si>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</si>
  <si>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</si>
  <si>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</si>
  <si>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</si>
  <si>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</si>
  <si>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</si>
  <si>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</si>
  <si>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</si>
  <si>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</si>
  <si>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</si>
  <si>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</si>
  <si>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</si>
  <si>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</si>
  <si>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</si>
  <si>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</si>
  <si>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</si>
  <si>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</si>
  <si>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</si>
  <si>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</si>
  <si>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</si>
  <si>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</si>
  <si>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</si>
  <si>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</si>
  <si>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</si>
  <si>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</si>
  <si>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</si>
  <si>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</si>
  <si>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</si>
  <si>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</si>
  <si>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</si>
  <si>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</si>
  <si>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</si>
  <si>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</si>
  <si>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</si>
  <si>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</si>
  <si>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</si>
  <si>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</si>
  <si>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</si>
  <si>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</si>
  <si>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</si>
  <si>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</si>
  <si>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</si>
  <si>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</si>
  <si>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</si>
  <si>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</si>
  <si>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</si>
  <si>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</si>
  <si>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</si>
  <si>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</si>
  <si>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</si>
  <si>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</si>
  <si>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</si>
  <si>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</si>
  <si>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</si>
  <si>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</si>
  <si>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</si>
  <si>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</si>
  <si>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</si>
  <si>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</si>
  <si>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</si>
  <si>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</si>
  <si>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</si>
  <si>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</si>
  <si>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</si>
  <si>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</si>
  <si>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</si>
  <si>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</si>
  <si>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</si>
  <si>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</si>
  <si>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</si>
  <si>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</si>
  <si>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</si>
  <si>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</si>
  <si>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</si>
  <si>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</si>
  <si>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</si>
  <si>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</si>
  <si>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</si>
  <si>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</si>
  <si>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</si>
  <si>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</si>
  <si>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</si>
  <si>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</si>
  <si>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</si>
  <si>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</si>
  <si>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</si>
  <si>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</si>
  <si>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</si>
  <si>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</si>
  <si>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</si>
  <si>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</si>
  <si>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</si>
  <si>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</si>
  <si>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</si>
  <si>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</si>
  <si>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</si>
  <si>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</si>
  <si>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</si>
  <si>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</si>
  <si>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</si>
  <si>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</si>
  <si>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</si>
  <si>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</si>
  <si>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</si>
  <si>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</si>
  <si>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</si>
  <si>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</si>
  <si>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</si>
  <si>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</si>
  <si>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</si>
  <si>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</si>
  <si>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</si>
  <si>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</si>
  <si>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</si>
  <si>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</si>
  <si>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</si>
  <si>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</si>
  <si>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</si>
  <si>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</si>
  <si>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</si>
  <si>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</si>
  <si>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</si>
  <si>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д.15</t>
  </si>
  <si>
    <r>
      <t xml:space="preserve">общая площадь дома, кв. м.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3 573,1</t>
    </r>
  </si>
  <si>
    <t>Отчет ООО УК "Триумф" за 2021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</si>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</sst>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0" fontId="13" fillId="0" borderId="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zoomScaleNormal="100" zoomScaleSheetLayoutView="100" workbookViewId="0">
      <selection activeCell="F2" sqref="F2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4" t="s">
        <v>198</v>
      </c>
      <c r="B3" s="54"/>
      <c r="C3" s="54"/>
      <c r="D3" s="54"/>
      <c r="E3" s="54"/>
    </row>
    <row r="4" spans="1:6" ht="15" customHeight="1" x14ac:dyDescent="0.25">
      <c r="A4" s="54" t="s">
        <v>0</v>
      </c>
      <c r="B4" s="54"/>
      <c r="C4" s="54"/>
      <c r="D4" s="54"/>
      <c r="E4" s="54"/>
    </row>
    <row r="5" spans="1:6" ht="15" customHeight="1" x14ac:dyDescent="0.25">
      <c r="A5" s="54" t="s">
        <v>196</v>
      </c>
      <c r="B5" s="54"/>
      <c r="C5" s="54"/>
      <c r="D5" s="54"/>
      <c r="E5" s="54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5" t="s">
        <v>197</v>
      </c>
      <c r="B7" s="55"/>
      <c r="C7" s="55"/>
      <c r="D7" s="55"/>
      <c r="E7" s="55"/>
    </row>
    <row r="8" spans="1:6" x14ac:dyDescent="0.25">
      <c r="A8" s="55" t="s">
        <v>1</v>
      </c>
      <c r="B8" s="55"/>
      <c r="C8" s="55"/>
      <c r="D8" s="55"/>
      <c r="E8" s="55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24699.439999999999</v>
      </c>
      <c r="F16" s="43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3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145819.07999999999</v>
      </c>
      <c r="F18" s="43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786387.48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E19*0.503</f>
        <v>395552.90243999998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E19*0.33</f>
        <v>259507.86840000001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E19*0.167</f>
        <v>131326.70916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821968.23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795868.23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1">
        <f>29000*0.9</f>
        <v>26100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846667.66999999993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44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-171610.10999999987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136338.32999999996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1018277.7799999998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5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2"/>
      <c r="B39" s="10" t="s">
        <v>70</v>
      </c>
      <c r="C39" s="11" t="s">
        <v>17</v>
      </c>
      <c r="D39" s="10" t="s">
        <v>70</v>
      </c>
      <c r="E39" s="31">
        <f>0.2*3573.1*12</f>
        <v>8575.44</v>
      </c>
    </row>
    <row r="40" spans="1:6" x14ac:dyDescent="0.25">
      <c r="A40" s="52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2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3"/>
      <c r="B42" s="10" t="s">
        <v>78</v>
      </c>
      <c r="C42" s="11" t="s">
        <v>17</v>
      </c>
      <c r="D42" s="10" t="s">
        <v>78</v>
      </c>
      <c r="E42" s="33">
        <f>E39/3573.1/12</f>
        <v>0.20000000000000004</v>
      </c>
    </row>
    <row r="43" spans="1:6" ht="63.75" x14ac:dyDescent="0.25">
      <c r="A43" s="5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2"/>
      <c r="B44" s="10" t="s">
        <v>70</v>
      </c>
      <c r="C44" s="11" t="s">
        <v>17</v>
      </c>
      <c r="D44" s="10" t="s">
        <v>70</v>
      </c>
      <c r="E44" s="31">
        <f>1.35*3573.1*12</f>
        <v>57884.22</v>
      </c>
    </row>
    <row r="45" spans="1:6" x14ac:dyDescent="0.25">
      <c r="A45" s="52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52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3"/>
      <c r="B47" s="10" t="s">
        <v>78</v>
      </c>
      <c r="C47" s="11" t="s">
        <v>17</v>
      </c>
      <c r="D47" s="10" t="s">
        <v>78</v>
      </c>
      <c r="E47" s="33">
        <f>E44/3573.1/12</f>
        <v>1.3499999999999999</v>
      </c>
    </row>
    <row r="48" spans="1:6" ht="25.5" x14ac:dyDescent="0.25">
      <c r="A48" s="5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2"/>
      <c r="B49" s="10" t="s">
        <v>70</v>
      </c>
      <c r="C49" s="11" t="s">
        <v>17</v>
      </c>
      <c r="D49" s="10" t="s">
        <v>70</v>
      </c>
      <c r="E49" s="31">
        <f>2.8*3573.1*12</f>
        <v>120056.15999999997</v>
      </c>
    </row>
    <row r="50" spans="1:6" ht="38.25" x14ac:dyDescent="0.25">
      <c r="A50" s="52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2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3"/>
      <c r="B52" s="10" t="s">
        <v>78</v>
      </c>
      <c r="C52" s="11" t="s">
        <v>17</v>
      </c>
      <c r="D52" s="10" t="s">
        <v>78</v>
      </c>
      <c r="E52" s="33">
        <f>E49/3573.1/12</f>
        <v>2.7999999999999994</v>
      </c>
    </row>
    <row r="53" spans="1:6" ht="25.5" x14ac:dyDescent="0.25">
      <c r="A53" s="5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2"/>
      <c r="B54" s="10" t="s">
        <v>70</v>
      </c>
      <c r="C54" s="11" t="s">
        <v>17</v>
      </c>
      <c r="D54" s="10" t="s">
        <v>70</v>
      </c>
      <c r="E54" s="31">
        <f>2.5*3573.1*12</f>
        <v>107193</v>
      </c>
    </row>
    <row r="55" spans="1:6" x14ac:dyDescent="0.25">
      <c r="A55" s="52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2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3"/>
      <c r="B57" s="10" t="s">
        <v>78</v>
      </c>
      <c r="C57" s="11" t="s">
        <v>17</v>
      </c>
      <c r="D57" s="10" t="s">
        <v>78</v>
      </c>
      <c r="E57" s="33">
        <f>E54/3573.1/12</f>
        <v>2.5</v>
      </c>
    </row>
    <row r="58" spans="1:6" ht="25.5" x14ac:dyDescent="0.25">
      <c r="A58" s="5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2"/>
      <c r="B59" s="10" t="s">
        <v>70</v>
      </c>
      <c r="C59" s="11" t="s">
        <v>17</v>
      </c>
      <c r="D59" s="10" t="s">
        <v>70</v>
      </c>
      <c r="E59" s="31">
        <f>0.17*3573.1*12</f>
        <v>7289.1239999999998</v>
      </c>
    </row>
    <row r="60" spans="1:6" x14ac:dyDescent="0.25">
      <c r="A60" s="52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2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3"/>
      <c r="B62" s="10" t="s">
        <v>78</v>
      </c>
      <c r="C62" s="11" t="s">
        <v>17</v>
      </c>
      <c r="D62" s="10" t="s">
        <v>78</v>
      </c>
      <c r="E62" s="33">
        <f>E59/3573.1/12</f>
        <v>0.17</v>
      </c>
    </row>
    <row r="63" spans="1:6" ht="25.5" x14ac:dyDescent="0.25">
      <c r="A63" s="5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2"/>
      <c r="B64" s="10" t="s">
        <v>70</v>
      </c>
      <c r="C64" s="11" t="s">
        <v>17</v>
      </c>
      <c r="D64" s="10" t="s">
        <v>70</v>
      </c>
      <c r="E64" s="31">
        <v>497319.8</v>
      </c>
    </row>
    <row r="65" spans="1:6" ht="25.5" x14ac:dyDescent="0.25">
      <c r="A65" s="52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2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3"/>
      <c r="B67" s="10" t="s">
        <v>78</v>
      </c>
      <c r="C67" s="11" t="s">
        <v>17</v>
      </c>
      <c r="D67" s="10" t="s">
        <v>78</v>
      </c>
      <c r="E67" s="33">
        <f>E64/3564.1/12</f>
        <v>11.627989300711727</v>
      </c>
    </row>
    <row r="68" spans="1:6" ht="25.5" x14ac:dyDescent="0.25">
      <c r="A68" s="5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2"/>
      <c r="B69" s="10" t="s">
        <v>70</v>
      </c>
      <c r="C69" s="11" t="s">
        <v>17</v>
      </c>
      <c r="D69" s="10" t="s">
        <v>70</v>
      </c>
      <c r="E69" s="31">
        <f>0.6*3573.1*12</f>
        <v>25726.319999999996</v>
      </c>
    </row>
    <row r="70" spans="1:6" x14ac:dyDescent="0.25">
      <c r="A70" s="52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2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3"/>
      <c r="B72" s="10" t="s">
        <v>78</v>
      </c>
      <c r="C72" s="11" t="s">
        <v>17</v>
      </c>
      <c r="D72" s="10" t="s">
        <v>78</v>
      </c>
      <c r="E72" s="33">
        <f>E69/3573.1/12</f>
        <v>0.6</v>
      </c>
    </row>
    <row r="73" spans="1:6" ht="25.5" x14ac:dyDescent="0.25">
      <c r="A73" s="5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2"/>
      <c r="B74" s="10" t="s">
        <v>70</v>
      </c>
      <c r="C74" s="11" t="s">
        <v>17</v>
      </c>
      <c r="D74" s="10" t="s">
        <v>70</v>
      </c>
      <c r="E74" s="31">
        <f>3.05*3573.1*12</f>
        <v>130775.45999999999</v>
      </c>
    </row>
    <row r="75" spans="1:6" ht="38.25" x14ac:dyDescent="0.25">
      <c r="A75" s="52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2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3"/>
      <c r="B77" s="10" t="s">
        <v>78</v>
      </c>
      <c r="C77" s="11" t="s">
        <v>17</v>
      </c>
      <c r="D77" s="10" t="s">
        <v>78</v>
      </c>
      <c r="E77" s="33">
        <f>E74/3573.1/12</f>
        <v>3.0500000000000003</v>
      </c>
    </row>
    <row r="78" spans="1:6" ht="51" x14ac:dyDescent="0.25">
      <c r="A78" s="5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2"/>
      <c r="B79" s="10" t="s">
        <v>70</v>
      </c>
      <c r="C79" s="11" t="s">
        <v>17</v>
      </c>
      <c r="D79" s="10" t="s">
        <v>70</v>
      </c>
      <c r="E79" s="31">
        <f>0.6*3573.1*12</f>
        <v>25726.319999999996</v>
      </c>
    </row>
    <row r="80" spans="1:6" x14ac:dyDescent="0.25">
      <c r="A80" s="52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2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3"/>
      <c r="B82" s="10" t="s">
        <v>78</v>
      </c>
      <c r="C82" s="11" t="s">
        <v>17</v>
      </c>
      <c r="D82" s="10" t="s">
        <v>78</v>
      </c>
      <c r="E82" s="33">
        <f>E79/3573.1/12</f>
        <v>0.6</v>
      </c>
    </row>
    <row r="83" spans="1:6" ht="25.5" hidden="1" x14ac:dyDescent="0.25">
      <c r="A83" s="5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52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52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52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53"/>
      <c r="B87" s="10" t="s">
        <v>78</v>
      </c>
      <c r="C87" s="11" t="s">
        <v>17</v>
      </c>
      <c r="D87" s="10" t="s">
        <v>78</v>
      </c>
      <c r="E87" s="33">
        <f>E84/3564.1/2</f>
        <v>0</v>
      </c>
    </row>
    <row r="88" spans="1:6" ht="25.5" hidden="1" x14ac:dyDescent="0.25">
      <c r="A88" s="5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52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52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52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53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5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52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52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52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53"/>
      <c r="B97" s="10" t="s">
        <v>78</v>
      </c>
      <c r="C97" s="11" t="s">
        <v>17</v>
      </c>
      <c r="D97" s="10" t="s">
        <v>78</v>
      </c>
      <c r="E97" s="33">
        <f>E94/3564.1/2</f>
        <v>0</v>
      </c>
    </row>
    <row r="98" spans="1:6" ht="25.5" hidden="1" x14ac:dyDescent="0.25">
      <c r="A98" s="5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2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2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2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3"/>
      <c r="B102" s="10" t="s">
        <v>78</v>
      </c>
      <c r="C102" s="11" t="s">
        <v>17</v>
      </c>
      <c r="D102" s="10" t="s">
        <v>78</v>
      </c>
      <c r="E102" s="33">
        <f>E99/3564.1/2</f>
        <v>0</v>
      </c>
    </row>
    <row r="103" spans="1:6" ht="38.25" hidden="1" x14ac:dyDescent="0.25">
      <c r="A103" s="5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2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2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2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3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2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2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2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3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2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2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2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3"/>
      <c r="B117" s="10" t="s">
        <v>78</v>
      </c>
      <c r="C117" s="11" t="s">
        <v>17</v>
      </c>
      <c r="D117" s="10" t="s">
        <v>78</v>
      </c>
      <c r="E117" s="19">
        <f>E114/3573.1/12</f>
        <v>0</v>
      </c>
    </row>
    <row r="118" spans="1:6" ht="63.75" x14ac:dyDescent="0.25">
      <c r="A118" s="5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2"/>
      <c r="B119" s="10" t="s">
        <v>70</v>
      </c>
      <c r="C119" s="11" t="s">
        <v>17</v>
      </c>
      <c r="D119" s="10" t="s">
        <v>70</v>
      </c>
      <c r="E119" s="31">
        <f>0.4*3573.1*12</f>
        <v>17150.88</v>
      </c>
    </row>
    <row r="120" spans="1:6" x14ac:dyDescent="0.25">
      <c r="A120" s="52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2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3"/>
      <c r="B122" s="10" t="s">
        <v>78</v>
      </c>
      <c r="C122" s="11" t="s">
        <v>17</v>
      </c>
      <c r="D122" s="10" t="s">
        <v>78</v>
      </c>
      <c r="E122" s="33">
        <f>E119/3573.1/12</f>
        <v>0.40000000000000008</v>
      </c>
    </row>
    <row r="123" spans="1:6" ht="51" x14ac:dyDescent="0.25">
      <c r="A123" s="5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2"/>
      <c r="B124" s="10" t="s">
        <v>70</v>
      </c>
      <c r="C124" s="11" t="s">
        <v>17</v>
      </c>
      <c r="D124" s="10" t="s">
        <v>70</v>
      </c>
      <c r="E124" s="31">
        <f>0.48*3573.1*12</f>
        <v>20581.056</v>
      </c>
    </row>
    <row r="125" spans="1:6" x14ac:dyDescent="0.25">
      <c r="A125" s="52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2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3"/>
      <c r="B127" s="10" t="s">
        <v>78</v>
      </c>
      <c r="C127" s="11" t="s">
        <v>17</v>
      </c>
      <c r="D127" s="10" t="s">
        <v>78</v>
      </c>
      <c r="E127" s="33">
        <f>E124/3573.1/12</f>
        <v>0.48000000000000004</v>
      </c>
    </row>
    <row r="128" spans="1:6" ht="25.5" x14ac:dyDescent="0.25">
      <c r="A128" s="51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2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2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2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3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1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2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52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2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3"/>
      <c r="B137" s="10" t="s">
        <v>78</v>
      </c>
      <c r="C137" s="11" t="s">
        <v>17</v>
      </c>
      <c r="D137" s="10" t="s">
        <v>78</v>
      </c>
      <c r="E137" s="33">
        <f>E134/3564.1/2</f>
        <v>0</v>
      </c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8246.7099999999991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43796.37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32">
        <f>E146</f>
        <v>44279.57</v>
      </c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12469.67+590.7+2674.24+3442.45+25102.51</f>
        <v>44279.57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/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E142-E146+E141</f>
        <v>7763.510000000002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1" x14ac:dyDescent="0.25">
      <c r="A160" s="51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2"/>
      <c r="B161" s="10" t="s">
        <v>70</v>
      </c>
      <c r="C161" s="11" t="s">
        <v>17</v>
      </c>
      <c r="D161" s="10" t="s">
        <v>70</v>
      </c>
      <c r="E161" s="31">
        <v>2658.06</v>
      </c>
    </row>
    <row r="162" spans="1:6" x14ac:dyDescent="0.25">
      <c r="A162" s="52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2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3"/>
      <c r="B164" s="10" t="s">
        <v>78</v>
      </c>
      <c r="C164" s="11" t="s">
        <v>17</v>
      </c>
      <c r="D164" s="10" t="s">
        <v>78</v>
      </c>
      <c r="E164" s="31">
        <f>E161/3573.1/12</f>
        <v>6.1992387562620689E-2</v>
      </c>
      <c r="F164" s="5"/>
    </row>
    <row r="165" spans="1:6" ht="63.75" x14ac:dyDescent="0.25">
      <c r="A165" s="51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2"/>
      <c r="B166" s="10" t="s">
        <v>70</v>
      </c>
      <c r="C166" s="11" t="s">
        <v>17</v>
      </c>
      <c r="D166" s="10" t="s">
        <v>70</v>
      </c>
      <c r="E166" s="31">
        <v>12407.28</v>
      </c>
      <c r="F166" s="5"/>
    </row>
    <row r="167" spans="1:6" x14ac:dyDescent="0.25">
      <c r="A167" s="52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2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3"/>
      <c r="B169" s="10" t="s">
        <v>78</v>
      </c>
      <c r="C169" s="11" t="s">
        <v>17</v>
      </c>
      <c r="D169" s="10" t="s">
        <v>78</v>
      </c>
      <c r="E169" s="31">
        <f>E166/3573.1/12</f>
        <v>0.28936777588088775</v>
      </c>
      <c r="F169" s="5"/>
    </row>
    <row r="170" spans="1:6" ht="63.75" x14ac:dyDescent="0.25">
      <c r="A170" s="51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2"/>
      <c r="B171" s="10" t="s">
        <v>70</v>
      </c>
      <c r="C171" s="11" t="s">
        <v>17</v>
      </c>
      <c r="D171" s="10" t="s">
        <v>70</v>
      </c>
      <c r="E171" s="31">
        <v>586.67999999999995</v>
      </c>
      <c r="F171" s="5"/>
    </row>
    <row r="172" spans="1:6" x14ac:dyDescent="0.25">
      <c r="A172" s="52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2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3"/>
      <c r="B174" s="10" t="s">
        <v>78</v>
      </c>
      <c r="C174" s="11" t="s">
        <v>17</v>
      </c>
      <c r="D174" s="10" t="s">
        <v>78</v>
      </c>
      <c r="E174" s="31">
        <f>E171/3573.1/12</f>
        <v>1.3682796451260809E-2</v>
      </c>
      <c r="F174" s="5"/>
    </row>
    <row r="175" spans="1:6" ht="38.25" x14ac:dyDescent="0.25">
      <c r="A175" s="51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52"/>
      <c r="B176" s="10" t="s">
        <v>70</v>
      </c>
      <c r="C176" s="11" t="s">
        <v>17</v>
      </c>
      <c r="D176" s="10" t="s">
        <v>70</v>
      </c>
      <c r="E176" s="31">
        <v>3426.9</v>
      </c>
      <c r="F176" s="5"/>
    </row>
    <row r="177" spans="1:6" x14ac:dyDescent="0.25">
      <c r="A177" s="52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2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3"/>
      <c r="B179" s="10" t="s">
        <v>78</v>
      </c>
      <c r="C179" s="11" t="s">
        <v>17</v>
      </c>
      <c r="D179" s="10" t="s">
        <v>78</v>
      </c>
      <c r="E179" s="31">
        <f>E176/3573.1/12</f>
        <v>7.9923595757185648E-2</v>
      </c>
      <c r="F179" s="5"/>
    </row>
    <row r="180" spans="1:6" ht="51" x14ac:dyDescent="0.25">
      <c r="A180" s="51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2"/>
      <c r="B181" s="10" t="s">
        <v>70</v>
      </c>
      <c r="C181" s="11" t="s">
        <v>17</v>
      </c>
      <c r="D181" s="10" t="s">
        <v>70</v>
      </c>
      <c r="E181" s="31">
        <v>24717.45</v>
      </c>
      <c r="F181" s="5"/>
    </row>
    <row r="182" spans="1:6" x14ac:dyDescent="0.25">
      <c r="A182" s="52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2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3"/>
      <c r="B184" s="10" t="s">
        <v>78</v>
      </c>
      <c r="C184" s="11" t="s">
        <v>17</v>
      </c>
      <c r="D184" s="10" t="s">
        <v>78</v>
      </c>
      <c r="E184" s="31">
        <f>E181/3573.1/12</f>
        <v>0.57647071170692121</v>
      </c>
    </row>
    <row r="185" spans="1:6" ht="15" hidden="1" customHeight="1" x14ac:dyDescent="0.25">
      <c r="A185" s="48" t="s">
        <v>137</v>
      </c>
      <c r="B185" s="49"/>
      <c r="C185" s="49"/>
      <c r="D185" s="49"/>
      <c r="E185" s="50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8" t="s">
        <v>147</v>
      </c>
      <c r="B190" s="49"/>
      <c r="C190" s="49"/>
      <c r="D190" s="49"/>
      <c r="E190" s="50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hidden="1" customHeight="1" x14ac:dyDescent="0.25">
      <c r="A197" s="48" t="s">
        <v>154</v>
      </c>
      <c r="B197" s="49"/>
      <c r="C197" s="49"/>
      <c r="D197" s="49"/>
      <c r="E197" s="50"/>
    </row>
    <row r="198" spans="1:5" hidden="1" x14ac:dyDescent="0.25">
      <c r="A198" s="45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46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46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46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46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46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46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46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46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47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45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46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46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46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46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46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46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46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46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47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45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46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46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46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46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46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46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46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46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47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5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46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46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46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46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46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46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46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46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47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5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46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46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46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46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46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46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46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46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47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5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46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46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46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46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46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46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46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46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47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5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46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46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46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46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46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46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46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46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47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5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46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46"/>
      <c r="B270" s="10" t="s">
        <v>158</v>
      </c>
      <c r="C270" s="11" t="s">
        <v>159</v>
      </c>
      <c r="D270" s="10" t="s">
        <v>158</v>
      </c>
      <c r="E270" s="37"/>
    </row>
    <row r="271" spans="1:5" hidden="1" x14ac:dyDescent="0.25">
      <c r="A271" s="46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46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46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46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46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46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47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5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46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46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46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46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46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46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46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46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47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5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46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46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hidden="1" x14ac:dyDescent="0.25">
      <c r="A291" s="46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46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46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46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46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46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47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45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46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46"/>
      <c r="B300" s="10" t="s">
        <v>158</v>
      </c>
      <c r="C300" s="11" t="s">
        <v>159</v>
      </c>
      <c r="D300" s="10" t="s">
        <v>158</v>
      </c>
      <c r="E300" s="19"/>
    </row>
    <row r="301" spans="1:6" hidden="1" x14ac:dyDescent="0.25">
      <c r="A301" s="46"/>
      <c r="B301" s="10" t="s">
        <v>160</v>
      </c>
      <c r="C301" s="11" t="s">
        <v>17</v>
      </c>
      <c r="D301" s="10" t="s">
        <v>160</v>
      </c>
      <c r="E301" s="19"/>
    </row>
    <row r="302" spans="1:6" hidden="1" x14ac:dyDescent="0.25">
      <c r="A302" s="46"/>
      <c r="B302" s="10" t="s">
        <v>161</v>
      </c>
      <c r="C302" s="11" t="s">
        <v>17</v>
      </c>
      <c r="D302" s="10" t="s">
        <v>161</v>
      </c>
      <c r="E302" s="19"/>
    </row>
    <row r="303" spans="1:6" hidden="1" x14ac:dyDescent="0.25">
      <c r="A303" s="46"/>
      <c r="B303" s="10" t="s">
        <v>162</v>
      </c>
      <c r="C303" s="11" t="s">
        <v>17</v>
      </c>
      <c r="D303" s="10" t="s">
        <v>162</v>
      </c>
      <c r="E303" s="19"/>
    </row>
    <row r="304" spans="1:6" ht="25.5" hidden="1" x14ac:dyDescent="0.25">
      <c r="A304" s="46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46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46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47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5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46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46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46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46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46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46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46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46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47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8" t="s">
        <v>182</v>
      </c>
      <c r="B318" s="49"/>
      <c r="C318" s="49"/>
      <c r="D318" s="49"/>
      <c r="E318" s="50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/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2"/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dcterms:created xsi:type="dcterms:W3CDTF">2019-01-24T04:09:30Z</dcterms:created>
  <dcterms:modified xsi:type="dcterms:W3CDTF">2023-01-20T06:02:16Z</dcterms:modified>
</cp:coreProperties>
</file>