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124" i="1"/>
  <c r="E20" i="1"/>
  <c r="E22" i="1"/>
  <c r="E21" i="1"/>
  <c r="E27" i="1"/>
  <c r="E184" i="1" l="1"/>
  <c r="E179" i="1"/>
  <c r="E174" i="1"/>
  <c r="E169" i="1"/>
  <c r="E164" i="1"/>
  <c r="E36" i="1"/>
  <c r="E132" i="1"/>
  <c r="E127" i="1"/>
  <c r="E122" i="1"/>
  <c r="E119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97" i="1" l="1"/>
  <c r="E87" i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<sst xmlns="http://schemas.openxmlformats.org/spreadsheetml/2006/main" count="1133" uniqueCount="200">
  <si>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</si>
  <si>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</si>
  <si>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</si>
  <si>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</si>
  <si>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</si>
  <si>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</si>
  <si>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</si>
  <si>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</si>
  <si>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</si>
  <si>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</si>
  <si>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</si>
  <si>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</si>
  <si>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</si>
  <si>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</si>
  <si>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</si>
  <si>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</si>
  <si>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</si>
  <si>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</si>
  <si>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</si>
  <si>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</si>
  <si>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</si>
  <si>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</si>
  <si>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</si>
  <si>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</si>
  <si>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</si>
  <si>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</si>
  <si>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</si>
  <si>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</si>
  <si>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</si>
  <si>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</si>
  <si>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</si>
  <si>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</si>
  <si>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</si>
  <si>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</si>
  <si>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</si>
  <si>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</si>
  <si>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</si>
  <si>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</si>
  <si>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</si>
  <si>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</si>
  <si>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</si>
  <si>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</si>
  <si>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</si>
  <si>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</si>
  <si>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</si>
  <si>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</si>
  <si>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</si>
  <si>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</si>
  <si>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</si>
  <si>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</si>
  <si>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</si>
  <si>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</si>
  <si>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</si>
  <si>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</si>
  <si>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</si>
  <si>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</si>
  <si>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</si>
  <si>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</si>
  <si>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</si>
  <si>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</si>
  <si>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</si>
  <si>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</si>
  <si>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</si>
  <si>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</si>
  <si>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</si>
  <si>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</si>
  <si>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</si>
  <si>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</si>
  <si>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</si>
  <si>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</si>
  <si>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</si>
  <si>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</si>
  <si>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</si>
  <si>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</si>
  <si>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</si>
  <si>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</si>
  <si>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</si>
  <si>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</si>
  <si>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</si>
  <si>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</si>
  <si>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</si>
  <si>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</si>
  <si>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</si>
  <si>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</si>
  <si>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</si>
  <si>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</si>
  <si>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</si>
  <si>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</si>
  <si>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</si>
  <si>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</si>
  <si>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</si>
  <si>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</si>
  <si>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</si>
  <si>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</si>
  <si>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</si>
  <si>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</si>
  <si>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</si>
  <si>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</si>
  <si>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</si>
  <si>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</si>
  <si>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</si>
  <si>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</si>
  <si>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</si>
  <si>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</si>
  <si>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</si>
  <si>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</si>
  <si>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</si>
  <si>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</si>
  <si>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</si>
  <si>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</si>
  <si>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</si>
  <si>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</si>
  <si>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</si>
  <si>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</si>
  <si>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</si>
  <si>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</si>
  <si>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</si>
  <si>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</si>
  <si>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</si>
  <si>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</si>
  <si>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</si>
  <si>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</si>
  <si>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</si>
  <si>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</si>
  <si>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</si>
  <si>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</si>
  <si>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</si>
  <si>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</si>
  <si>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</si>
  <si>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</si>
  <si>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</si>
  <si>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</si>
  <si>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</si>
  <si>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</si>
  <si>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</si>
  <si>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</si>
  <si>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</si>
  <si>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</si>
  <si>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</si>
  <si>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</si>
  <si>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</si>
  <si>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</si>
  <si>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</si>
  <si>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</si>
  <si>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</si>
  <si>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</si>
  <si>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</si>
  <si>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</si>
  <si>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</si>
  <si>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</si>
  <si>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</si>
  <si>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</si>
  <si>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</si>
  <si>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</si>
  <si>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</si>
  <si>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</si>
  <si>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</si>
  <si>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</si>
  <si>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</si>
  <si>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</si>
  <si>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</si>
  <si>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</si>
  <si>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</si>
  <si>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</si>
  <si>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</si>
  <si>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</si>
  <si>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</si>
  <si>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</si>
  <si>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</si>
  <si>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</si>
  <si>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</si>
  <si>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</si>
  <si>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</si>
  <si>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</si>
  <si>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</si>
  <si>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</si>
  <si>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</si>
  <si>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</si>
  <si>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</si>
  <si>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</si>
  <si>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</si>
  <si>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</si>
  <si>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</si>
  <si>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</si>
  <si>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</si>
  <si>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</si>
  <si>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</si>
  <si>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</si>
  <si>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</si>
  <si>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</si>
  <si>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</si>
  <si>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</si>
  <si>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</si>
  <si>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</si>
  <si>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</si>
  <si>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Николаева, д. 15а</t>
  </si>
  <si>
    <t>общая площадь дома, кв. м. 2737,7</t>
  </si>
  <si>
    <t>Услуги по выставлению платежных документов за капитальный ремонт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</si>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</sst>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3" fillId="3" borderId="6" xfId="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zoomScaleNormal="100" zoomScaleSheetLayoutView="100" workbookViewId="0">
      <selection activeCell="O32" sqref="O3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2" t="s">
        <v>198</v>
      </c>
      <c r="B3" s="52"/>
      <c r="C3" s="52"/>
      <c r="D3" s="52"/>
      <c r="E3" s="52"/>
    </row>
    <row r="4" spans="1:6" ht="15" customHeight="1" x14ac:dyDescent="0.25">
      <c r="A4" s="52" t="s">
        <v>0</v>
      </c>
      <c r="B4" s="52"/>
      <c r="C4" s="52"/>
      <c r="D4" s="52"/>
      <c r="E4" s="52"/>
    </row>
    <row r="5" spans="1:6" ht="15" customHeight="1" x14ac:dyDescent="0.25">
      <c r="A5" s="52" t="s">
        <v>195</v>
      </c>
      <c r="B5" s="52"/>
      <c r="C5" s="52"/>
      <c r="D5" s="52"/>
      <c r="E5" s="52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3" t="s">
        <v>196</v>
      </c>
      <c r="B7" s="53"/>
      <c r="C7" s="53"/>
      <c r="D7" s="53"/>
      <c r="E7" s="53"/>
    </row>
    <row r="8" spans="1:6" x14ac:dyDescent="0.25">
      <c r="A8" s="53" t="s">
        <v>1</v>
      </c>
      <c r="B8" s="53"/>
      <c r="C8" s="53"/>
      <c r="D8" s="53"/>
      <c r="E8" s="53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6" t="s">
        <v>14</v>
      </c>
      <c r="B14" s="47"/>
      <c r="C14" s="47"/>
      <c r="D14" s="47"/>
      <c r="E14" s="48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156632.52499999991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45162.600000000093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599993.14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E19*0.481</f>
        <v>288596.70033999998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E19*0.336</f>
        <v>201597.69504000002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E19*0.183</f>
        <v>109798.74462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637487.71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612737.71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2">
        <f>27500*0.9</f>
        <v>24750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794120.23499999987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-433646.82900000014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32418.030000000144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E39+E44+E49+E54+E59+E69+E74+E84+E94+E99+E64+E124+E119+E129</f>
        <v>1227767.064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38.25" x14ac:dyDescent="0.25">
      <c r="A38" s="49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0"/>
      <c r="B39" s="10" t="s">
        <v>70</v>
      </c>
      <c r="C39" s="11" t="s">
        <v>17</v>
      </c>
      <c r="D39" s="10" t="s">
        <v>70</v>
      </c>
      <c r="E39" s="31">
        <f>0.2*2737.7*12</f>
        <v>6570.48</v>
      </c>
    </row>
    <row r="40" spans="1:6" x14ac:dyDescent="0.25">
      <c r="A40" s="50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0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1"/>
      <c r="B42" s="10" t="s">
        <v>78</v>
      </c>
      <c r="C42" s="11" t="s">
        <v>17</v>
      </c>
      <c r="D42" s="10" t="s">
        <v>78</v>
      </c>
      <c r="E42" s="33">
        <f>E39/12/2737.7</f>
        <v>0.2</v>
      </c>
    </row>
    <row r="43" spans="1:6" ht="63.75" x14ac:dyDescent="0.25">
      <c r="A43" s="49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0"/>
      <c r="B44" s="10" t="s">
        <v>70</v>
      </c>
      <c r="C44" s="11" t="s">
        <v>17</v>
      </c>
      <c r="D44" s="10" t="s">
        <v>70</v>
      </c>
      <c r="E44" s="31">
        <f>1.55*2737.7*12</f>
        <v>50921.219999999994</v>
      </c>
    </row>
    <row r="45" spans="1:6" x14ac:dyDescent="0.25">
      <c r="A45" s="50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0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1"/>
      <c r="B47" s="10" t="s">
        <v>78</v>
      </c>
      <c r="C47" s="11" t="s">
        <v>17</v>
      </c>
      <c r="D47" s="10" t="s">
        <v>78</v>
      </c>
      <c r="E47" s="33">
        <f>E44/12/2737.7</f>
        <v>1.5499999999999998</v>
      </c>
    </row>
    <row r="48" spans="1:6" ht="25.5" x14ac:dyDescent="0.25">
      <c r="A48" s="49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0"/>
      <c r="B49" s="10" t="s">
        <v>70</v>
      </c>
      <c r="C49" s="11" t="s">
        <v>17</v>
      </c>
      <c r="D49" s="10" t="s">
        <v>70</v>
      </c>
      <c r="E49" s="31">
        <f>2.6*2737.7*12</f>
        <v>85416.239999999991</v>
      </c>
    </row>
    <row r="50" spans="1:6" ht="38.25" x14ac:dyDescent="0.25">
      <c r="A50" s="50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0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1"/>
      <c r="B52" s="10" t="s">
        <v>78</v>
      </c>
      <c r="C52" s="11" t="s">
        <v>17</v>
      </c>
      <c r="D52" s="10" t="s">
        <v>78</v>
      </c>
      <c r="E52" s="33">
        <f>E49/12/2737.7</f>
        <v>2.6</v>
      </c>
    </row>
    <row r="53" spans="1:6" ht="25.5" x14ac:dyDescent="0.25">
      <c r="A53" s="49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0"/>
      <c r="B54" s="10" t="s">
        <v>70</v>
      </c>
      <c r="C54" s="11" t="s">
        <v>17</v>
      </c>
      <c r="D54" s="10" t="s">
        <v>70</v>
      </c>
      <c r="E54" s="31">
        <f>2.15*2737.7*12</f>
        <v>70632.659999999989</v>
      </c>
    </row>
    <row r="55" spans="1:6" x14ac:dyDescent="0.25">
      <c r="A55" s="50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0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1"/>
      <c r="B57" s="10" t="s">
        <v>78</v>
      </c>
      <c r="C57" s="11" t="s">
        <v>17</v>
      </c>
      <c r="D57" s="10" t="s">
        <v>78</v>
      </c>
      <c r="E57" s="33">
        <f>E54/12/2737.7</f>
        <v>2.15</v>
      </c>
    </row>
    <row r="58" spans="1:6" ht="25.5" x14ac:dyDescent="0.25">
      <c r="A58" s="49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0"/>
      <c r="B59" s="10" t="s">
        <v>70</v>
      </c>
      <c r="C59" s="11" t="s">
        <v>17</v>
      </c>
      <c r="D59" s="10" t="s">
        <v>70</v>
      </c>
      <c r="E59" s="31">
        <f>0.18*2737.7*12</f>
        <v>5913.4319999999989</v>
      </c>
    </row>
    <row r="60" spans="1:6" x14ac:dyDescent="0.25">
      <c r="A60" s="50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0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1"/>
      <c r="B62" s="10" t="s">
        <v>78</v>
      </c>
      <c r="C62" s="11" t="s">
        <v>17</v>
      </c>
      <c r="D62" s="10" t="s">
        <v>78</v>
      </c>
      <c r="E62" s="33">
        <f>E59/12/2737.7</f>
        <v>0.17999999999999997</v>
      </c>
    </row>
    <row r="63" spans="1:6" ht="25.5" x14ac:dyDescent="0.25">
      <c r="A63" s="49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0"/>
      <c r="B64" s="10" t="s">
        <v>70</v>
      </c>
      <c r="C64" s="11" t="s">
        <v>17</v>
      </c>
      <c r="D64" s="10" t="s">
        <v>70</v>
      </c>
      <c r="E64" s="31">
        <v>828281.88</v>
      </c>
    </row>
    <row r="65" spans="1:6" ht="25.5" x14ac:dyDescent="0.25">
      <c r="A65" s="50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0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1"/>
      <c r="B67" s="10" t="s">
        <v>78</v>
      </c>
      <c r="C67" s="11" t="s">
        <v>17</v>
      </c>
      <c r="D67" s="10" t="s">
        <v>78</v>
      </c>
      <c r="E67" s="36">
        <f>E64/12/2737.7</f>
        <v>25.212218285422072</v>
      </c>
    </row>
    <row r="68" spans="1:6" ht="25.5" x14ac:dyDescent="0.25">
      <c r="A68" s="49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0"/>
      <c r="B69" s="10" t="s">
        <v>70</v>
      </c>
      <c r="C69" s="11" t="s">
        <v>17</v>
      </c>
      <c r="D69" s="10" t="s">
        <v>70</v>
      </c>
      <c r="E69" s="31">
        <f>0.65*2737.7*12</f>
        <v>21354.059999999998</v>
      </c>
    </row>
    <row r="70" spans="1:6" x14ac:dyDescent="0.25">
      <c r="A70" s="50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0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1"/>
      <c r="B72" s="10" t="s">
        <v>78</v>
      </c>
      <c r="C72" s="11" t="s">
        <v>17</v>
      </c>
      <c r="D72" s="10" t="s">
        <v>78</v>
      </c>
      <c r="E72" s="33">
        <f>E69/12/2737.7</f>
        <v>0.65</v>
      </c>
    </row>
    <row r="73" spans="1:6" ht="25.5" x14ac:dyDescent="0.25">
      <c r="A73" s="49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0"/>
      <c r="B74" s="10" t="s">
        <v>70</v>
      </c>
      <c r="C74" s="11" t="s">
        <v>17</v>
      </c>
      <c r="D74" s="10" t="s">
        <v>70</v>
      </c>
      <c r="E74" s="31">
        <f>3.35*2737.7*12</f>
        <v>110055.54000000001</v>
      </c>
    </row>
    <row r="75" spans="1:6" ht="38.25" x14ac:dyDescent="0.25">
      <c r="A75" s="50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0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1"/>
      <c r="B77" s="10" t="s">
        <v>78</v>
      </c>
      <c r="C77" s="11" t="s">
        <v>17</v>
      </c>
      <c r="D77" s="10" t="s">
        <v>78</v>
      </c>
      <c r="E77" s="33">
        <f>E74/12/2737.7</f>
        <v>3.35</v>
      </c>
    </row>
    <row r="78" spans="1:6" ht="51" hidden="1" x14ac:dyDescent="0.25">
      <c r="A78" s="49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hidden="1" x14ac:dyDescent="0.25">
      <c r="A79" s="50"/>
      <c r="B79" s="10" t="s">
        <v>70</v>
      </c>
      <c r="C79" s="11" t="s">
        <v>17</v>
      </c>
      <c r="D79" s="10" t="s">
        <v>70</v>
      </c>
      <c r="E79" s="12"/>
    </row>
    <row r="80" spans="1:6" hidden="1" x14ac:dyDescent="0.25">
      <c r="A80" s="50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hidden="1" customHeight="1" x14ac:dyDescent="0.25">
      <c r="A81" s="50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hidden="1" x14ac:dyDescent="0.25">
      <c r="A82" s="51"/>
      <c r="B82" s="10" t="s">
        <v>78</v>
      </c>
      <c r="C82" s="11" t="s">
        <v>17</v>
      </c>
      <c r="D82" s="10" t="s">
        <v>78</v>
      </c>
      <c r="E82" s="19"/>
    </row>
    <row r="83" spans="1:6" ht="25.5" hidden="1" x14ac:dyDescent="0.25">
      <c r="A83" s="49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0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50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50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1"/>
      <c r="B87" s="10" t="s">
        <v>78</v>
      </c>
      <c r="C87" s="11" t="s">
        <v>17</v>
      </c>
      <c r="D87" s="10" t="s">
        <v>78</v>
      </c>
      <c r="E87" s="33">
        <f>E84/7/3058.3</f>
        <v>0</v>
      </c>
    </row>
    <row r="88" spans="1:6" ht="25.5" hidden="1" x14ac:dyDescent="0.25">
      <c r="A88" s="49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0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0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0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1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9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0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50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0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1"/>
      <c r="B97" s="10" t="s">
        <v>78</v>
      </c>
      <c r="C97" s="11" t="s">
        <v>17</v>
      </c>
      <c r="D97" s="10" t="s">
        <v>78</v>
      </c>
      <c r="E97" s="33">
        <f>E94/7/3058.3</f>
        <v>0</v>
      </c>
    </row>
    <row r="98" spans="1:6" ht="25.5" hidden="1" x14ac:dyDescent="0.25">
      <c r="A98" s="49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0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0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0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1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49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0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0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0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1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9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0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0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50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1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9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0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0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50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1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9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0"/>
      <c r="B119" s="10" t="s">
        <v>70</v>
      </c>
      <c r="C119" s="11" t="s">
        <v>17</v>
      </c>
      <c r="D119" s="10" t="s">
        <v>70</v>
      </c>
      <c r="E119" s="12">
        <f>1*12*2737.7</f>
        <v>32852.399999999994</v>
      </c>
    </row>
    <row r="120" spans="1:6" x14ac:dyDescent="0.25">
      <c r="A120" s="50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0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1"/>
      <c r="B122" s="10" t="s">
        <v>78</v>
      </c>
      <c r="C122" s="11" t="s">
        <v>17</v>
      </c>
      <c r="D122" s="10" t="s">
        <v>78</v>
      </c>
      <c r="E122" s="19">
        <f>E119/12/2737.7</f>
        <v>0.99999999999999989</v>
      </c>
    </row>
    <row r="123" spans="1:6" ht="51" x14ac:dyDescent="0.25">
      <c r="A123" s="49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0"/>
      <c r="B124" s="10" t="s">
        <v>70</v>
      </c>
      <c r="C124" s="11" t="s">
        <v>17</v>
      </c>
      <c r="D124" s="10" t="s">
        <v>70</v>
      </c>
      <c r="E124" s="31">
        <f>0.48*2737.7*12</f>
        <v>15769.151999999998</v>
      </c>
    </row>
    <row r="125" spans="1:6" x14ac:dyDescent="0.25">
      <c r="A125" s="50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0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1"/>
      <c r="B127" s="10" t="s">
        <v>78</v>
      </c>
      <c r="C127" s="11" t="s">
        <v>17</v>
      </c>
      <c r="D127" s="10" t="s">
        <v>78</v>
      </c>
      <c r="E127" s="33">
        <f>E124/2737.7/12</f>
        <v>0.48</v>
      </c>
    </row>
    <row r="128" spans="1:6" ht="38.25" x14ac:dyDescent="0.25">
      <c r="A128" s="49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0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0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0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1"/>
      <c r="B132" s="10" t="s">
        <v>78</v>
      </c>
      <c r="C132" s="11" t="s">
        <v>17</v>
      </c>
      <c r="D132" s="10" t="s">
        <v>78</v>
      </c>
      <c r="E132" s="33">
        <f>E129/2737.7</f>
        <v>0</v>
      </c>
    </row>
    <row r="133" spans="1:6" ht="38.25" x14ac:dyDescent="0.25">
      <c r="A133" s="49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0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0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0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1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6" t="s">
        <v>105</v>
      </c>
      <c r="B138" s="47"/>
      <c r="C138" s="47"/>
      <c r="D138" s="47"/>
      <c r="E138" s="48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2546.2699999999968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39867.61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v>39804.9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2">
        <f>E146</f>
        <v>39804.9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2608.9799999999959</v>
      </c>
    </row>
    <row r="156" spans="1:5" ht="36.75" customHeight="1" x14ac:dyDescent="0.25">
      <c r="A156" s="46" t="s">
        <v>125</v>
      </c>
      <c r="B156" s="47"/>
      <c r="C156" s="47"/>
      <c r="D156" s="47"/>
      <c r="E156" s="48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128</v>
      </c>
      <c r="B159" s="47"/>
      <c r="C159" s="47"/>
      <c r="D159" s="47"/>
      <c r="E159" s="48"/>
    </row>
    <row r="160" spans="1:5" ht="51" x14ac:dyDescent="0.25">
      <c r="A160" s="49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0"/>
      <c r="B161" s="10" t="s">
        <v>70</v>
      </c>
      <c r="C161" s="11" t="s">
        <v>17</v>
      </c>
      <c r="D161" s="10" t="s">
        <v>70</v>
      </c>
      <c r="E161" s="31">
        <v>2757.82</v>
      </c>
    </row>
    <row r="162" spans="1:6" x14ac:dyDescent="0.25">
      <c r="A162" s="50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0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1"/>
      <c r="B164" s="10" t="s">
        <v>78</v>
      </c>
      <c r="C164" s="11" t="s">
        <v>17</v>
      </c>
      <c r="D164" s="10" t="s">
        <v>78</v>
      </c>
      <c r="E164" s="33">
        <f>E161/12/2737.7</f>
        <v>8.3945769563258707E-2</v>
      </c>
      <c r="F164" s="5"/>
    </row>
    <row r="165" spans="1:6" ht="63.75" x14ac:dyDescent="0.25">
      <c r="A165" s="49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0"/>
      <c r="B166" s="10" t="s">
        <v>70</v>
      </c>
      <c r="C166" s="11" t="s">
        <v>17</v>
      </c>
      <c r="D166" s="10" t="s">
        <v>70</v>
      </c>
      <c r="E166" s="31">
        <v>13256.94</v>
      </c>
      <c r="F166" s="5"/>
    </row>
    <row r="167" spans="1:6" x14ac:dyDescent="0.25">
      <c r="A167" s="50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0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1"/>
      <c r="B169" s="10" t="s">
        <v>78</v>
      </c>
      <c r="C169" s="11" t="s">
        <v>17</v>
      </c>
      <c r="D169" s="10" t="s">
        <v>78</v>
      </c>
      <c r="E169" s="33">
        <f>E166/12/2737.7</f>
        <v>0.40353033568323782</v>
      </c>
      <c r="F169" s="5"/>
    </row>
    <row r="170" spans="1:6" ht="63.75" x14ac:dyDescent="0.25">
      <c r="A170" s="49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0"/>
      <c r="B171" s="10" t="s">
        <v>70</v>
      </c>
      <c r="C171" s="11" t="s">
        <v>17</v>
      </c>
      <c r="D171" s="10" t="s">
        <v>70</v>
      </c>
      <c r="E171" s="31">
        <v>608.47</v>
      </c>
      <c r="F171" s="5"/>
    </row>
    <row r="172" spans="1:6" x14ac:dyDescent="0.25">
      <c r="A172" s="50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0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1"/>
      <c r="B174" s="10" t="s">
        <v>78</v>
      </c>
      <c r="C174" s="11" t="s">
        <v>17</v>
      </c>
      <c r="D174" s="10" t="s">
        <v>78</v>
      </c>
      <c r="E174" s="33">
        <f>E171/12/2737.7</f>
        <v>1.8521325687012216E-2</v>
      </c>
      <c r="F174" s="5"/>
    </row>
    <row r="175" spans="1:6" ht="38.25" x14ac:dyDescent="0.25">
      <c r="A175" s="49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50"/>
      <c r="B176" s="10" t="s">
        <v>70</v>
      </c>
      <c r="C176" s="11" t="s">
        <v>17</v>
      </c>
      <c r="D176" s="10" t="s">
        <v>70</v>
      </c>
      <c r="E176" s="31">
        <v>3581.37</v>
      </c>
      <c r="F176" s="5"/>
    </row>
    <row r="177" spans="1:6" x14ac:dyDescent="0.25">
      <c r="A177" s="50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0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1"/>
      <c r="B179" s="10" t="s">
        <v>78</v>
      </c>
      <c r="C179" s="11" t="s">
        <v>17</v>
      </c>
      <c r="D179" s="10" t="s">
        <v>78</v>
      </c>
      <c r="E179" s="33">
        <f>E176/12/2737.7</f>
        <v>0.10901395331847902</v>
      </c>
      <c r="F179" s="5"/>
    </row>
    <row r="180" spans="1:6" ht="51" x14ac:dyDescent="0.25">
      <c r="A180" s="49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0"/>
      <c r="B181" s="10" t="s">
        <v>70</v>
      </c>
      <c r="C181" s="11" t="s">
        <v>17</v>
      </c>
      <c r="D181" s="10" t="s">
        <v>70</v>
      </c>
      <c r="E181" s="31">
        <v>19663.009999999998</v>
      </c>
      <c r="F181" s="5"/>
    </row>
    <row r="182" spans="1:6" x14ac:dyDescent="0.25">
      <c r="A182" s="50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0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1"/>
      <c r="B184" s="10" t="s">
        <v>78</v>
      </c>
      <c r="C184" s="11" t="s">
        <v>17</v>
      </c>
      <c r="D184" s="10" t="s">
        <v>78</v>
      </c>
      <c r="E184" s="33">
        <f>E181/12/2737.7</f>
        <v>0.59852583068512499</v>
      </c>
    </row>
    <row r="185" spans="1:6" ht="15" customHeight="1" x14ac:dyDescent="0.25">
      <c r="A185" s="46" t="s">
        <v>136</v>
      </c>
      <c r="B185" s="47"/>
      <c r="C185" s="47"/>
      <c r="D185" s="47"/>
      <c r="E185" s="48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6" t="s">
        <v>146</v>
      </c>
      <c r="B190" s="47"/>
      <c r="C190" s="47"/>
      <c r="D190" s="47"/>
      <c r="E190" s="48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6" t="s">
        <v>153</v>
      </c>
      <c r="B197" s="47"/>
      <c r="C197" s="47"/>
      <c r="D197" s="47"/>
      <c r="E197" s="48"/>
    </row>
    <row r="198" spans="1:6" hidden="1" x14ac:dyDescent="0.25">
      <c r="A198" s="43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6" hidden="1" x14ac:dyDescent="0.25">
      <c r="A199" s="44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6" ht="15" hidden="1" customHeight="1" x14ac:dyDescent="0.25">
      <c r="A200" s="44"/>
      <c r="B200" s="10" t="s">
        <v>157</v>
      </c>
      <c r="C200" s="11" t="s">
        <v>158</v>
      </c>
      <c r="D200" s="10" t="s">
        <v>157</v>
      </c>
      <c r="E200" s="38"/>
    </row>
    <row r="201" spans="1:6" hidden="1" x14ac:dyDescent="0.25">
      <c r="A201" s="44"/>
      <c r="B201" s="10" t="s">
        <v>159</v>
      </c>
      <c r="C201" s="11" t="s">
        <v>17</v>
      </c>
      <c r="D201" s="10" t="s">
        <v>159</v>
      </c>
      <c r="E201" s="34"/>
    </row>
    <row r="202" spans="1:6" hidden="1" x14ac:dyDescent="0.25">
      <c r="A202" s="44"/>
      <c r="B202" s="10" t="s">
        <v>160</v>
      </c>
      <c r="C202" s="11" t="s">
        <v>17</v>
      </c>
      <c r="D202" s="10" t="s">
        <v>160</v>
      </c>
      <c r="E202" s="34"/>
    </row>
    <row r="203" spans="1:6" hidden="1" x14ac:dyDescent="0.25">
      <c r="A203" s="44"/>
      <c r="B203" s="10" t="s">
        <v>161</v>
      </c>
      <c r="C203" s="11" t="s">
        <v>17</v>
      </c>
      <c r="D203" s="10" t="s">
        <v>161</v>
      </c>
      <c r="E203" s="34">
        <f>E201-E202</f>
        <v>0</v>
      </c>
    </row>
    <row r="204" spans="1:6" ht="25.5" hidden="1" x14ac:dyDescent="0.25">
      <c r="A204" s="44"/>
      <c r="B204" s="10" t="s">
        <v>162</v>
      </c>
      <c r="C204" s="11" t="s">
        <v>17</v>
      </c>
      <c r="D204" s="10" t="s">
        <v>162</v>
      </c>
      <c r="E204" s="34"/>
      <c r="F204" s="37"/>
    </row>
    <row r="205" spans="1:6" ht="25.5" hidden="1" x14ac:dyDescent="0.25">
      <c r="A205" s="44"/>
      <c r="B205" s="10" t="s">
        <v>163</v>
      </c>
      <c r="C205" s="11" t="s">
        <v>17</v>
      </c>
      <c r="D205" s="10" t="s">
        <v>163</v>
      </c>
      <c r="E205" s="34"/>
    </row>
    <row r="206" spans="1:6" ht="25.5" hidden="1" x14ac:dyDescent="0.25">
      <c r="A206" s="44"/>
      <c r="B206" s="10" t="s">
        <v>164</v>
      </c>
      <c r="C206" s="11" t="s">
        <v>17</v>
      </c>
      <c r="D206" s="10" t="s">
        <v>164</v>
      </c>
      <c r="E206" s="34">
        <f>E204-E205</f>
        <v>0</v>
      </c>
    </row>
    <row r="207" spans="1:6" ht="25.5" hidden="1" x14ac:dyDescent="0.25">
      <c r="A207" s="45"/>
      <c r="B207" s="10" t="s">
        <v>165</v>
      </c>
      <c r="C207" s="11" t="s">
        <v>17</v>
      </c>
      <c r="D207" s="10" t="s">
        <v>165</v>
      </c>
      <c r="E207" s="19"/>
    </row>
    <row r="208" spans="1:6" hidden="1" x14ac:dyDescent="0.25">
      <c r="A208" s="43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4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4"/>
      <c r="B210" s="10" t="s">
        <v>157</v>
      </c>
      <c r="C210" s="11" t="s">
        <v>158</v>
      </c>
      <c r="D210" s="10" t="s">
        <v>157</v>
      </c>
      <c r="E210" s="38"/>
    </row>
    <row r="211" spans="1:5" hidden="1" x14ac:dyDescent="0.25">
      <c r="A211" s="44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4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4"/>
      <c r="B213" s="10" t="s">
        <v>161</v>
      </c>
      <c r="C213" s="11" t="s">
        <v>17</v>
      </c>
      <c r="D213" s="10" t="s">
        <v>161</v>
      </c>
      <c r="E213" s="34">
        <f>E211-E212</f>
        <v>0</v>
      </c>
    </row>
    <row r="214" spans="1:5" ht="25.5" hidden="1" x14ac:dyDescent="0.25">
      <c r="A214" s="44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4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4"/>
      <c r="B216" s="10" t="s">
        <v>164</v>
      </c>
      <c r="C216" s="11" t="s">
        <v>17</v>
      </c>
      <c r="D216" s="10" t="s">
        <v>164</v>
      </c>
      <c r="E216" s="34">
        <f>E214-E215</f>
        <v>0</v>
      </c>
    </row>
    <row r="217" spans="1:5" ht="25.5" hidden="1" x14ac:dyDescent="0.25">
      <c r="A217" s="45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3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4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4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4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4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4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4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4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4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5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3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4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4"/>
      <c r="B230" s="10" t="s">
        <v>157</v>
      </c>
      <c r="C230" s="11" t="s">
        <v>158</v>
      </c>
      <c r="D230" s="10" t="s">
        <v>157</v>
      </c>
      <c r="E230" s="38"/>
    </row>
    <row r="231" spans="1:5" hidden="1" x14ac:dyDescent="0.25">
      <c r="A231" s="44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4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4"/>
      <c r="B233" s="10" t="s">
        <v>161</v>
      </c>
      <c r="C233" s="11" t="s">
        <v>17</v>
      </c>
      <c r="D233" s="10" t="s">
        <v>161</v>
      </c>
      <c r="E233" s="34">
        <f>E231-E232</f>
        <v>0</v>
      </c>
    </row>
    <row r="234" spans="1:5" ht="25.5" hidden="1" x14ac:dyDescent="0.25">
      <c r="A234" s="44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4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4"/>
      <c r="B236" s="10" t="s">
        <v>164</v>
      </c>
      <c r="C236" s="11" t="s">
        <v>17</v>
      </c>
      <c r="D236" s="10" t="s">
        <v>164</v>
      </c>
      <c r="E236" s="34">
        <f>E234-E235</f>
        <v>0</v>
      </c>
    </row>
    <row r="237" spans="1:5" ht="25.5" hidden="1" x14ac:dyDescent="0.25">
      <c r="A237" s="45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3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4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4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4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4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4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4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4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4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5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3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4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4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4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44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44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44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4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4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5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3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4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4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4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4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4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4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4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4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5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3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4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4"/>
      <c r="B270" s="10" t="s">
        <v>157</v>
      </c>
      <c r="C270" s="11" t="s">
        <v>158</v>
      </c>
      <c r="D270" s="10" t="s">
        <v>157</v>
      </c>
      <c r="E270" s="38"/>
    </row>
    <row r="271" spans="1:5" hidden="1" x14ac:dyDescent="0.25">
      <c r="A271" s="44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4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4"/>
      <c r="B273" s="10" t="s">
        <v>161</v>
      </c>
      <c r="C273" s="11" t="s">
        <v>17</v>
      </c>
      <c r="D273" s="10" t="s">
        <v>161</v>
      </c>
      <c r="E273" s="34">
        <f>E271-E272</f>
        <v>0</v>
      </c>
    </row>
    <row r="274" spans="1:5" ht="25.5" hidden="1" x14ac:dyDescent="0.25">
      <c r="A274" s="44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4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4"/>
      <c r="B276" s="10" t="s">
        <v>164</v>
      </c>
      <c r="C276" s="11" t="s">
        <v>17</v>
      </c>
      <c r="D276" s="10" t="s">
        <v>164</v>
      </c>
      <c r="E276" s="34">
        <f>E274-E275</f>
        <v>0</v>
      </c>
    </row>
    <row r="277" spans="1:5" ht="25.5" hidden="1" x14ac:dyDescent="0.25">
      <c r="A277" s="45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3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4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4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4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4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4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4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4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4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5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3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4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4"/>
      <c r="B290" s="10" t="s">
        <v>157</v>
      </c>
      <c r="C290" s="11" t="s">
        <v>158</v>
      </c>
      <c r="D290" s="10" t="s">
        <v>157</v>
      </c>
      <c r="E290" s="38"/>
    </row>
    <row r="291" spans="1:5" hidden="1" x14ac:dyDescent="0.25">
      <c r="A291" s="44"/>
      <c r="B291" s="10" t="s">
        <v>159</v>
      </c>
      <c r="C291" s="11" t="s">
        <v>17</v>
      </c>
      <c r="D291" s="10" t="s">
        <v>159</v>
      </c>
      <c r="E291" s="34"/>
    </row>
    <row r="292" spans="1:5" hidden="1" x14ac:dyDescent="0.25">
      <c r="A292" s="44"/>
      <c r="B292" s="10" t="s">
        <v>160</v>
      </c>
      <c r="C292" s="11" t="s">
        <v>17</v>
      </c>
      <c r="D292" s="10" t="s">
        <v>160</v>
      </c>
      <c r="E292" s="34"/>
    </row>
    <row r="293" spans="1:5" hidden="1" x14ac:dyDescent="0.25">
      <c r="A293" s="44"/>
      <c r="B293" s="10" t="s">
        <v>161</v>
      </c>
      <c r="C293" s="11" t="s">
        <v>17</v>
      </c>
      <c r="D293" s="10" t="s">
        <v>161</v>
      </c>
      <c r="E293" s="34">
        <f>E291-E292</f>
        <v>0</v>
      </c>
    </row>
    <row r="294" spans="1:5" ht="25.5" hidden="1" x14ac:dyDescent="0.25">
      <c r="A294" s="44"/>
      <c r="B294" s="10" t="s">
        <v>162</v>
      </c>
      <c r="C294" s="11" t="s">
        <v>17</v>
      </c>
      <c r="D294" s="10" t="s">
        <v>162</v>
      </c>
      <c r="E294" s="34"/>
    </row>
    <row r="295" spans="1:5" ht="25.5" hidden="1" x14ac:dyDescent="0.25">
      <c r="A295" s="44"/>
      <c r="B295" s="10" t="s">
        <v>163</v>
      </c>
      <c r="C295" s="11" t="s">
        <v>17</v>
      </c>
      <c r="D295" s="10" t="s">
        <v>163</v>
      </c>
      <c r="E295" s="34"/>
    </row>
    <row r="296" spans="1:5" ht="25.5" hidden="1" x14ac:dyDescent="0.25">
      <c r="A296" s="44"/>
      <c r="B296" s="10" t="s">
        <v>164</v>
      </c>
      <c r="C296" s="11" t="s">
        <v>17</v>
      </c>
      <c r="D296" s="10" t="s">
        <v>164</v>
      </c>
      <c r="E296" s="34">
        <f>E294-E295</f>
        <v>0</v>
      </c>
    </row>
    <row r="297" spans="1:5" ht="25.5" hidden="1" x14ac:dyDescent="0.25">
      <c r="A297" s="45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3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4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4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4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4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4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4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4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4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5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3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4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4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4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4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4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4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4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4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5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6" t="s">
        <v>181</v>
      </c>
      <c r="B318" s="47"/>
      <c r="C318" s="47"/>
      <c r="D318" s="47"/>
      <c r="E318" s="48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6" t="s">
        <v>187</v>
      </c>
      <c r="B323" s="47"/>
      <c r="C323" s="47"/>
      <c r="D323" s="47"/>
      <c r="E323" s="48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9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2023-02-15T04:21:14Z</cp:lastPrinted>
  <dcterms:created xsi:type="dcterms:W3CDTF">2019-01-24T04:09:30Z</dcterms:created>
  <dcterms:modified xsi:type="dcterms:W3CDTF">2023-02-15T04:28:46Z</dcterms:modified>
</cp:coreProperties>
</file>