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22224" windowHeight="835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36" i="1" l="1"/>
  <c r="E27" i="1" l="1"/>
  <c r="E146" i="1"/>
  <c r="E147" i="1" l="1"/>
  <c r="E184" i="1" l="1"/>
  <c r="E179" i="1"/>
  <c r="E174" i="1"/>
  <c r="E169" i="1"/>
  <c r="E16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96" i="1" l="1"/>
  <c r="E22" i="1" l="1"/>
  <c r="E21" i="1"/>
  <c r="E20" i="1"/>
  <c r="E137" i="1" l="1"/>
  <c r="E127" i="1"/>
  <c r="E102" i="1"/>
  <c r="E142" i="1" l="1"/>
  <c r="E23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<sst xmlns="http://schemas.openxmlformats.org/spreadsheetml/2006/main" count="1132" uniqueCount="199">
  <si>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</si>
  <si>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</si>
  <si>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</si>
  <si>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</si>
  <si>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</si>
  <si>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</si>
  <si>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</si>
  <si>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</si>
  <si>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</si>
  <si>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</si>
  <si>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</si>
  <si>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</si>
  <si>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</si>
  <si>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</si>
  <si>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</si>
  <si>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</si>
  <si>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</si>
  <si>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</si>
  <si>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</si>
  <si>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</si>
  <si>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</si>
  <si>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</si>
  <si>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</si>
  <si>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</si>
  <si>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</si>
  <si>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</si>
  <si>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</si>
  <si>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</si>
  <si>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</si>
  <si>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</si>
  <si>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</si>
  <si>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</si>
  <si>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</si>
  <si>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</si>
  <si>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</si>
  <si>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</si>
  <si>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</si>
  <si>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</si>
  <si>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</si>
  <si>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</si>
  <si>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</si>
  <si>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</si>
  <si>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</si>
  <si>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</si>
  <si>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</si>
  <si>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</si>
  <si>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</si>
  <si>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</si>
  <si>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</si>
  <si>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</si>
  <si>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</si>
  <si>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</si>
  <si>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</si>
  <si>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</si>
  <si>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</si>
  <si>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</si>
  <si>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</si>
  <si>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</si>
  <si>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</si>
  <si>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</si>
  <si>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</si>
  <si>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</si>
  <si>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</si>
  <si>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</si>
  <si>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</si>
  <si>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</si>
  <si>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</si>
  <si>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</si>
  <si>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</si>
  <si>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</si>
  <si>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</si>
  <si>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</si>
  <si>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</si>
  <si>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</si>
  <si>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</si>
  <si>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</si>
  <si>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</si>
  <si>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</si>
  <si>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</si>
  <si>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</si>
  <si>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</si>
  <si>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</si>
  <si>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</si>
  <si>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</si>
  <si>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</si>
  <si>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</si>
  <si>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</si>
  <si>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</si>
  <si>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</si>
  <si>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</si>
  <si>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</si>
  <si>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</si>
  <si>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</si>
  <si>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</si>
  <si>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</si>
  <si>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</si>
  <si>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</si>
  <si>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</si>
  <si>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</si>
  <si>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</si>
  <si>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</si>
  <si>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</si>
  <si>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</si>
  <si>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</si>
  <si>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</si>
  <si>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</si>
  <si>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</si>
  <si>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</si>
  <si>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</si>
  <si>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</si>
  <si>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</si>
  <si>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</si>
  <si>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</si>
  <si>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</si>
  <si>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</si>
  <si>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</si>
  <si>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</si>
  <si>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</si>
  <si>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</si>
  <si>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</si>
  <si>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</si>
  <si>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</si>
  <si>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</si>
  <si>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</si>
  <si>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</si>
  <si>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</si>
  <si>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</si>
  <si>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</si>
  <si>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</si>
  <si>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</si>
  <si>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</si>
  <si>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</si>
  <si>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</si>
  <si>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</si>
  <si>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</si>
  <si>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</si>
  <si>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</si>
  <si>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</si>
  <si>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</si>
  <si>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</si>
  <si>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</si>
  <si>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</si>
  <si>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</si>
  <si>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</si>
  <si>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</si>
  <si>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</si>
  <si>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</si>
  <si>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</si>
  <si>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</si>
  <si>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</si>
  <si>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</si>
  <si>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</si>
  <si>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</si>
  <si>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</si>
  <si>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</si>
  <si>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</si>
  <si>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</si>
  <si>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</si>
  <si>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</si>
  <si>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</si>
  <si>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</si>
  <si>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</si>
  <si>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</si>
  <si>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</si>
  <si>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</si>
  <si>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</si>
  <si>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</si>
  <si>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</si>
  <si>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</si>
  <si>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</si>
  <si>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</si>
  <si>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</si>
  <si>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</si>
  <si>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</si>
  <si>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</si>
  <si>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</si>
  <si>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</si>
  <si>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</si>
  <si>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</si>
  <si>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</si>
  <si>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</si>
  <si>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</si>
  <si>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</si>
  <si>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</si>
  <si>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</si>
  <si>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</si>
  <si>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</si>
  <si>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</si>
  <si>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</si>
  <si>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</si>
  <si>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</si>
  <si>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</si>
  <si>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</si>
  <si>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</si>
  <si>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</si>
  <si>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</si>
  <si>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Краснодарская, д.17а</t>
  </si>
  <si>
    <t>общая площадь дома, кв. м.    4 520,2</t>
  </si>
  <si>
    <t>Отчет ООО УК "Триумф"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</si>
</sst>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59" zoomScaleNormal="100" zoomScaleSheetLayoutView="100" workbookViewId="0">
      <selection activeCell="E68" sqref="E68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5" t="s">
        <v>198</v>
      </c>
      <c r="B3" s="45"/>
      <c r="C3" s="45"/>
      <c r="D3" s="45"/>
      <c r="E3" s="45"/>
    </row>
    <row r="4" spans="1:5" ht="15" customHeight="1" x14ac:dyDescent="0.25">
      <c r="A4" s="45" t="s">
        <v>0</v>
      </c>
      <c r="B4" s="45"/>
      <c r="C4" s="45"/>
      <c r="D4" s="45"/>
      <c r="E4" s="45"/>
    </row>
    <row r="5" spans="1:5" ht="15" customHeight="1" x14ac:dyDescent="0.25">
      <c r="A5" s="45" t="s">
        <v>196</v>
      </c>
      <c r="B5" s="45"/>
      <c r="C5" s="45"/>
      <c r="D5" s="45"/>
      <c r="E5" s="45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6" t="s">
        <v>197</v>
      </c>
      <c r="B7" s="46"/>
      <c r="C7" s="46"/>
      <c r="D7" s="46"/>
      <c r="E7" s="46"/>
    </row>
    <row r="8" spans="1:5" x14ac:dyDescent="0.25">
      <c r="A8" s="46" t="s">
        <v>1</v>
      </c>
      <c r="B8" s="46"/>
      <c r="C8" s="46"/>
      <c r="D8" s="46"/>
      <c r="E8" s="46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35328.480000000003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157182.14000000001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1322691.22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E19*0.508</f>
        <v>671927.13976000005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E19*0.3551</f>
        <v>469687.652222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E19*0.1369</f>
        <v>181076.42801799998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1302906.04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1294806.04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9000*0.9</f>
        <v>8100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1338234.52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234893.97800000012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185067.31999999983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1103340.5419999999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9.6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1">
        <f>0.57*4520.2*12</f>
        <v>30918.167999999998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3">
        <f>E39/4520.2/12</f>
        <v>0.56999999999999995</v>
      </c>
    </row>
    <row r="43" spans="1:6" ht="66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1">
        <f>3*4520.2*12</f>
        <v>162727.19999999998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3">
        <f>E44/4520.2/12</f>
        <v>3</v>
      </c>
    </row>
    <row r="48" spans="1:6" ht="26.4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1">
        <f>2*4520.2*12</f>
        <v>108484.79999999999</v>
      </c>
    </row>
    <row r="50" spans="1:6" ht="39.6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33">
        <f>E49/4520.2/12</f>
        <v>2</v>
      </c>
    </row>
    <row r="53" spans="1:6" ht="26.4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1">
        <f>2.13*4520.2*12</f>
        <v>115536.31200000001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3">
        <f>E54/4520.2/12</f>
        <v>2.1300000000000003</v>
      </c>
    </row>
    <row r="58" spans="1:6" ht="26.4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1">
        <f>0.2*4520.2*12</f>
        <v>10848.48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3">
        <f>E59/4520.2/12</f>
        <v>0.19999999999999998</v>
      </c>
    </row>
    <row r="63" spans="1:6" ht="26.4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40">
        <v>247395.47</v>
      </c>
    </row>
    <row r="65" spans="1:6" ht="26.4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3">
        <f>E64/4520.2/12</f>
        <v>4.5609241110275356</v>
      </c>
    </row>
    <row r="68" spans="1:6" ht="26.4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1">
        <f>0.63*4520.2*12</f>
        <v>34172.712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3">
        <f>E69/4520.2/12</f>
        <v>0.63</v>
      </c>
    </row>
    <row r="73" spans="1:6" ht="26.4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1">
        <f>3.35*4520.2*12</f>
        <v>181712.04</v>
      </c>
    </row>
    <row r="75" spans="1:6" ht="39.6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3">
        <f>E74/4520.2/12</f>
        <v>3.35</v>
      </c>
    </row>
    <row r="78" spans="1:6" ht="52.8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3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4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3"/>
      <c r="B84" s="10" t="s">
        <v>70</v>
      </c>
      <c r="C84" s="11" t="s">
        <v>17</v>
      </c>
      <c r="D84" s="10" t="s">
        <v>70</v>
      </c>
      <c r="E84" s="31">
        <f>0.35*4520.2*12</f>
        <v>18984.84</v>
      </c>
    </row>
    <row r="85" spans="1:6" ht="39.6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4"/>
      <c r="B87" s="10" t="s">
        <v>78</v>
      </c>
      <c r="C87" s="11" t="s">
        <v>17</v>
      </c>
      <c r="D87" s="10" t="s">
        <v>78</v>
      </c>
      <c r="E87" s="33">
        <f>E84/4520.2/12</f>
        <v>0.35000000000000003</v>
      </c>
    </row>
    <row r="88" spans="1:6" ht="26.4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3"/>
      <c r="B94" s="10" t="s">
        <v>70</v>
      </c>
      <c r="C94" s="11" t="s">
        <v>17</v>
      </c>
      <c r="D94" s="10" t="s">
        <v>70</v>
      </c>
      <c r="E94" s="31">
        <f>3.55*4520.2*12</f>
        <v>192560.52</v>
      </c>
    </row>
    <row r="95" spans="1:6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4"/>
      <c r="B97" s="10" t="s">
        <v>78</v>
      </c>
      <c r="C97" s="11" t="s">
        <v>17</v>
      </c>
      <c r="D97" s="10" t="s">
        <v>78</v>
      </c>
      <c r="E97" s="33">
        <f>E94/4520.2/12</f>
        <v>3.5500000000000003</v>
      </c>
    </row>
    <row r="98" spans="1:6" ht="26.4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3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4"/>
      <c r="B102" s="10" t="s">
        <v>78</v>
      </c>
      <c r="C102" s="11" t="s">
        <v>17</v>
      </c>
      <c r="D102" s="10" t="s">
        <v>78</v>
      </c>
      <c r="E102" s="33">
        <f>E99/4520.2/2</f>
        <v>0</v>
      </c>
    </row>
    <row r="103" spans="1:6" ht="39.6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3"/>
      <c r="B119" s="10" t="s">
        <v>70</v>
      </c>
      <c r="C119" s="11" t="s">
        <v>17</v>
      </c>
      <c r="D119" s="10" t="s">
        <v>70</v>
      </c>
      <c r="E119" s="12"/>
    </row>
    <row r="120" spans="1:6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4"/>
      <c r="B122" s="10" t="s">
        <v>78</v>
      </c>
      <c r="C122" s="11" t="s">
        <v>17</v>
      </c>
      <c r="D122" s="10" t="s">
        <v>78</v>
      </c>
      <c r="E122" s="19"/>
    </row>
    <row r="123" spans="1:6" ht="52.8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1"/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3">
        <f>E124/4520.2/2</f>
        <v>0</v>
      </c>
    </row>
    <row r="128" spans="1:6" ht="26.4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31"/>
    </row>
    <row r="135" spans="1:6" ht="39.6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33">
        <f>E134/4520.2/2</f>
        <v>0</v>
      </c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10544.61</v>
      </c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90304.41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90304.41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87382.57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15138.07+720.4+3259.89+4170.43+64093.78</f>
        <v>87382.57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13466.449999999997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2.8" x14ac:dyDescent="0.25">
      <c r="A160" s="4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1">
        <v>3349.79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1">
        <f>E161/4520.2/12</f>
        <v>6.1755932628349781E-2</v>
      </c>
      <c r="F164" s="5"/>
    </row>
    <row r="165" spans="1:6" ht="66" x14ac:dyDescent="0.25">
      <c r="A165" s="42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1">
        <v>15556.18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1">
        <f>E166/4520.2/12</f>
        <v>0.28679003878884418</v>
      </c>
      <c r="F169" s="5"/>
    </row>
    <row r="170" spans="1:6" ht="66" x14ac:dyDescent="0.25">
      <c r="A170" s="42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1">
        <v>740.3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1">
        <f>E171/4520.2/12</f>
        <v>1.3647994926478181E-2</v>
      </c>
      <c r="F174" s="5"/>
    </row>
    <row r="175" spans="1:6" ht="39.6" x14ac:dyDescent="0.25">
      <c r="A175" s="42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1">
        <v>4285.6499999999996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1">
        <f>E176/4520.2/12</f>
        <v>7.9009225255519663E-2</v>
      </c>
      <c r="F179" s="5"/>
    </row>
    <row r="180" spans="1:6" ht="52.8" x14ac:dyDescent="0.25">
      <c r="A180" s="42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1">
        <v>66372.490000000005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1">
        <f>E181/4520.2/12</f>
        <v>1.223627457487132</v>
      </c>
    </row>
    <row r="185" spans="1:6" ht="15" customHeight="1" x14ac:dyDescent="0.25">
      <c r="A185" s="47" t="s">
        <v>137</v>
      </c>
      <c r="B185" s="48"/>
      <c r="C185" s="48"/>
      <c r="D185" s="48"/>
      <c r="E185" s="49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7" t="s">
        <v>147</v>
      </c>
      <c r="B190" s="48"/>
      <c r="C190" s="48"/>
      <c r="D190" s="48"/>
      <c r="E190" s="49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8">
        <f>E203+E213+E233+E273+E293</f>
        <v>0</v>
      </c>
    </row>
    <row r="197" spans="1:5" ht="20.25" customHeight="1" x14ac:dyDescent="0.25">
      <c r="A197" s="47" t="s">
        <v>154</v>
      </c>
      <c r="B197" s="48"/>
      <c r="C197" s="48"/>
      <c r="D197" s="48"/>
      <c r="E197" s="49"/>
    </row>
    <row r="198" spans="1:5" x14ac:dyDescent="0.25">
      <c r="A198" s="50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51"/>
      <c r="B200" s="10" t="s">
        <v>158</v>
      </c>
      <c r="C200" s="11" t="s">
        <v>159</v>
      </c>
      <c r="D200" s="10" t="s">
        <v>158</v>
      </c>
      <c r="E200" s="34"/>
    </row>
    <row r="201" spans="1:5" x14ac:dyDescent="0.25">
      <c r="A201" s="51"/>
      <c r="B201" s="10" t="s">
        <v>160</v>
      </c>
      <c r="C201" s="11" t="s">
        <v>17</v>
      </c>
      <c r="D201" s="10" t="s">
        <v>160</v>
      </c>
      <c r="E201" s="34"/>
    </row>
    <row r="202" spans="1:5" x14ac:dyDescent="0.25">
      <c r="A202" s="51"/>
      <c r="B202" s="10" t="s">
        <v>161</v>
      </c>
      <c r="C202" s="11" t="s">
        <v>17</v>
      </c>
      <c r="D202" s="10" t="s">
        <v>161</v>
      </c>
      <c r="E202" s="34"/>
    </row>
    <row r="203" spans="1:5" x14ac:dyDescent="0.25">
      <c r="A203" s="51"/>
      <c r="B203" s="10" t="s">
        <v>162</v>
      </c>
      <c r="C203" s="11" t="s">
        <v>17</v>
      </c>
      <c r="D203" s="10" t="s">
        <v>162</v>
      </c>
      <c r="E203" s="34"/>
    </row>
    <row r="204" spans="1:5" ht="26.4" x14ac:dyDescent="0.25">
      <c r="A204" s="51"/>
      <c r="B204" s="10" t="s">
        <v>163</v>
      </c>
      <c r="C204" s="11" t="s">
        <v>17</v>
      </c>
      <c r="D204" s="10" t="s">
        <v>163</v>
      </c>
      <c r="E204" s="34"/>
    </row>
    <row r="205" spans="1:5" ht="26.4" x14ac:dyDescent="0.25">
      <c r="A205" s="51"/>
      <c r="B205" s="10" t="s">
        <v>164</v>
      </c>
      <c r="C205" s="11" t="s">
        <v>17</v>
      </c>
      <c r="D205" s="10" t="s">
        <v>164</v>
      </c>
      <c r="E205" s="34"/>
    </row>
    <row r="206" spans="1:5" ht="26.4" x14ac:dyDescent="0.25">
      <c r="A206" s="51"/>
      <c r="B206" s="10" t="s">
        <v>165</v>
      </c>
      <c r="C206" s="11" t="s">
        <v>17</v>
      </c>
      <c r="D206" s="10" t="s">
        <v>165</v>
      </c>
      <c r="E206" s="34"/>
    </row>
    <row r="207" spans="1:5" ht="26.4" x14ac:dyDescent="0.25">
      <c r="A207" s="52"/>
      <c r="B207" s="10" t="s">
        <v>166</v>
      </c>
      <c r="C207" s="11" t="s">
        <v>17</v>
      </c>
      <c r="D207" s="10" t="s">
        <v>166</v>
      </c>
      <c r="E207" s="34"/>
    </row>
    <row r="208" spans="1:5" x14ac:dyDescent="0.25">
      <c r="A208" s="50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51"/>
      <c r="B210" s="10" t="s">
        <v>158</v>
      </c>
      <c r="C210" s="11" t="s">
        <v>159</v>
      </c>
      <c r="D210" s="10" t="s">
        <v>158</v>
      </c>
      <c r="E210" s="34"/>
    </row>
    <row r="211" spans="1:5" x14ac:dyDescent="0.25">
      <c r="A211" s="51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51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51"/>
      <c r="B213" s="10" t="s">
        <v>162</v>
      </c>
      <c r="C213" s="11" t="s">
        <v>17</v>
      </c>
      <c r="D213" s="10" t="s">
        <v>162</v>
      </c>
      <c r="E213" s="34"/>
    </row>
    <row r="214" spans="1:5" ht="26.4" x14ac:dyDescent="0.25">
      <c r="A214" s="51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51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51"/>
      <c r="B216" s="10" t="s">
        <v>165</v>
      </c>
      <c r="C216" s="11" t="s">
        <v>17</v>
      </c>
      <c r="D216" s="10" t="s">
        <v>165</v>
      </c>
      <c r="E216" s="34"/>
    </row>
    <row r="217" spans="1:5" ht="26.4" x14ac:dyDescent="0.25">
      <c r="A217" s="52"/>
      <c r="B217" s="10" t="s">
        <v>166</v>
      </c>
      <c r="C217" s="11" t="s">
        <v>17</v>
      </c>
      <c r="D217" s="10" t="s">
        <v>166</v>
      </c>
      <c r="E217" s="34"/>
    </row>
    <row r="218" spans="1:5" ht="26.4" x14ac:dyDescent="0.25">
      <c r="A218" s="50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51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51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51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51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51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51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51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2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50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51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51"/>
      <c r="B230" s="10" t="s">
        <v>158</v>
      </c>
      <c r="C230" s="11" t="s">
        <v>159</v>
      </c>
      <c r="D230" s="10" t="s">
        <v>158</v>
      </c>
      <c r="E230" s="34"/>
    </row>
    <row r="231" spans="1:5" x14ac:dyDescent="0.25">
      <c r="A231" s="51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51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51"/>
      <c r="B233" s="10" t="s">
        <v>162</v>
      </c>
      <c r="C233" s="11" t="s">
        <v>17</v>
      </c>
      <c r="D233" s="10" t="s">
        <v>162</v>
      </c>
      <c r="E233" s="34"/>
    </row>
    <row r="234" spans="1:5" ht="26.4" x14ac:dyDescent="0.25">
      <c r="A234" s="51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51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51"/>
      <c r="B236" s="10" t="s">
        <v>165</v>
      </c>
      <c r="C236" s="11" t="s">
        <v>17</v>
      </c>
      <c r="D236" s="10" t="s">
        <v>165</v>
      </c>
      <c r="E236" s="34"/>
    </row>
    <row r="237" spans="1:5" ht="26.4" x14ac:dyDescent="0.25">
      <c r="A237" s="52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50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51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51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51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51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51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51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51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2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50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51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51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51"/>
      <c r="B251" s="10" t="s">
        <v>160</v>
      </c>
      <c r="C251" s="11" t="s">
        <v>17</v>
      </c>
      <c r="D251" s="10" t="s">
        <v>160</v>
      </c>
    </row>
    <row r="252" spans="1:5" x14ac:dyDescent="0.25">
      <c r="A252" s="51"/>
      <c r="B252" s="10" t="s">
        <v>161</v>
      </c>
      <c r="C252" s="11" t="s">
        <v>17</v>
      </c>
      <c r="D252" s="10" t="s">
        <v>161</v>
      </c>
    </row>
    <row r="253" spans="1:5" x14ac:dyDescent="0.25">
      <c r="A253" s="51"/>
      <c r="B253" s="10" t="s">
        <v>162</v>
      </c>
      <c r="C253" s="11" t="s">
        <v>17</v>
      </c>
      <c r="D253" s="10" t="s">
        <v>162</v>
      </c>
    </row>
    <row r="254" spans="1:5" ht="26.4" x14ac:dyDescent="0.25">
      <c r="A254" s="51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51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51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2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50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51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51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51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51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51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51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51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51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2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50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51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51"/>
      <c r="B270" s="10" t="s">
        <v>158</v>
      </c>
      <c r="C270" s="11" t="s">
        <v>159</v>
      </c>
      <c r="D270" s="10" t="s">
        <v>158</v>
      </c>
      <c r="E270" s="36"/>
    </row>
    <row r="271" spans="1:5" x14ac:dyDescent="0.25">
      <c r="A271" s="51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51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51"/>
      <c r="B273" s="10" t="s">
        <v>162</v>
      </c>
      <c r="C273" s="11" t="s">
        <v>17</v>
      </c>
      <c r="D273" s="10" t="s">
        <v>162</v>
      </c>
      <c r="E273" s="34"/>
    </row>
    <row r="274" spans="1:5" ht="26.4" x14ac:dyDescent="0.25">
      <c r="A274" s="51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51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51"/>
      <c r="B276" s="10" t="s">
        <v>165</v>
      </c>
      <c r="C276" s="11" t="s">
        <v>17</v>
      </c>
      <c r="D276" s="10" t="s">
        <v>165</v>
      </c>
      <c r="E276" s="34"/>
    </row>
    <row r="277" spans="1:5" ht="26.4" x14ac:dyDescent="0.25">
      <c r="A277" s="52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50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51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51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51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51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51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51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51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51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2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50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x14ac:dyDescent="0.25">
      <c r="A289" s="51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customHeight="1" x14ac:dyDescent="0.25">
      <c r="A290" s="51"/>
      <c r="B290" s="10" t="s">
        <v>158</v>
      </c>
      <c r="C290" s="11" t="s">
        <v>159</v>
      </c>
      <c r="D290" s="10" t="s">
        <v>158</v>
      </c>
      <c r="E290" s="34"/>
      <c r="F290" s="37"/>
    </row>
    <row r="291" spans="1:6" x14ac:dyDescent="0.25">
      <c r="A291" s="51"/>
      <c r="B291" s="10" t="s">
        <v>160</v>
      </c>
      <c r="C291" s="11" t="s">
        <v>17</v>
      </c>
      <c r="D291" s="10" t="s">
        <v>160</v>
      </c>
      <c r="E291" s="34"/>
    </row>
    <row r="292" spans="1:6" x14ac:dyDescent="0.25">
      <c r="A292" s="51"/>
      <c r="B292" s="10" t="s">
        <v>161</v>
      </c>
      <c r="C292" s="11" t="s">
        <v>17</v>
      </c>
      <c r="D292" s="10" t="s">
        <v>161</v>
      </c>
      <c r="E292" s="34"/>
    </row>
    <row r="293" spans="1:6" x14ac:dyDescent="0.25">
      <c r="A293" s="51"/>
      <c r="B293" s="10" t="s">
        <v>162</v>
      </c>
      <c r="C293" s="11" t="s">
        <v>17</v>
      </c>
      <c r="D293" s="10" t="s">
        <v>162</v>
      </c>
      <c r="E293" s="34"/>
    </row>
    <row r="294" spans="1:6" ht="26.4" x14ac:dyDescent="0.25">
      <c r="A294" s="51"/>
      <c r="B294" s="10" t="s">
        <v>163</v>
      </c>
      <c r="C294" s="11" t="s">
        <v>17</v>
      </c>
      <c r="D294" s="10" t="s">
        <v>163</v>
      </c>
      <c r="E294" s="34"/>
    </row>
    <row r="295" spans="1:6" ht="26.4" x14ac:dyDescent="0.25">
      <c r="A295" s="51"/>
      <c r="B295" s="10" t="s">
        <v>164</v>
      </c>
      <c r="C295" s="11" t="s">
        <v>17</v>
      </c>
      <c r="D295" s="10" t="s">
        <v>164</v>
      </c>
      <c r="E295" s="34"/>
    </row>
    <row r="296" spans="1:6" ht="26.4" x14ac:dyDescent="0.25">
      <c r="A296" s="51"/>
      <c r="B296" s="10" t="s">
        <v>165</v>
      </c>
      <c r="C296" s="11" t="s">
        <v>17</v>
      </c>
      <c r="D296" s="10" t="s">
        <v>165</v>
      </c>
      <c r="E296" s="34"/>
    </row>
    <row r="297" spans="1:6" ht="26.4" x14ac:dyDescent="0.25">
      <c r="A297" s="52"/>
      <c r="B297" s="10" t="s">
        <v>166</v>
      </c>
      <c r="C297" s="11" t="s">
        <v>17</v>
      </c>
      <c r="D297" s="10" t="s">
        <v>166</v>
      </c>
      <c r="E297" s="19"/>
    </row>
    <row r="298" spans="1:6" x14ac:dyDescent="0.25">
      <c r="A298" s="50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x14ac:dyDescent="0.25">
      <c r="A299" s="51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customHeight="1" x14ac:dyDescent="0.25">
      <c r="A300" s="51"/>
      <c r="B300" s="10" t="s">
        <v>158</v>
      </c>
      <c r="C300" s="11" t="s">
        <v>159</v>
      </c>
      <c r="D300" s="10" t="s">
        <v>158</v>
      </c>
      <c r="E300" s="19"/>
    </row>
    <row r="301" spans="1:6" x14ac:dyDescent="0.25">
      <c r="A301" s="51"/>
      <c r="B301" s="10" t="s">
        <v>160</v>
      </c>
      <c r="C301" s="11" t="s">
        <v>17</v>
      </c>
      <c r="D301" s="10" t="s">
        <v>160</v>
      </c>
      <c r="E301" s="19"/>
    </row>
    <row r="302" spans="1:6" x14ac:dyDescent="0.25">
      <c r="A302" s="51"/>
      <c r="B302" s="10" t="s">
        <v>161</v>
      </c>
      <c r="C302" s="11" t="s">
        <v>17</v>
      </c>
      <c r="D302" s="10" t="s">
        <v>161</v>
      </c>
      <c r="E302" s="19"/>
    </row>
    <row r="303" spans="1:6" x14ac:dyDescent="0.25">
      <c r="A303" s="51"/>
      <c r="B303" s="10" t="s">
        <v>162</v>
      </c>
      <c r="C303" s="11" t="s">
        <v>17</v>
      </c>
      <c r="D303" s="10" t="s">
        <v>162</v>
      </c>
      <c r="E303" s="19"/>
    </row>
    <row r="304" spans="1:6" ht="26.4" x14ac:dyDescent="0.25">
      <c r="A304" s="51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51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51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2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50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51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51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51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51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51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51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51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51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2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7" t="s">
        <v>182</v>
      </c>
      <c r="B318" s="48"/>
      <c r="C318" s="48"/>
      <c r="D318" s="48"/>
      <c r="E318" s="49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9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9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9">
        <v>9</v>
      </c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1">
        <v>82697.210000000006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2021-03-29T04:07:20Z</dcterms:modified>
</cp:coreProperties>
</file>