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64" windowWidth="22224" windowHeight="823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6" i="1" l="1"/>
  <c r="E36" i="1" l="1"/>
  <c r="E33" i="1" l="1"/>
  <c r="E142" i="1" l="1"/>
  <c r="E22" i="1" l="1"/>
  <c r="E21" i="1"/>
  <c r="E20" i="1"/>
  <c r="E155" i="1" l="1"/>
  <c r="E179" i="1"/>
  <c r="E67" i="1" l="1"/>
  <c r="E296" i="1" l="1"/>
  <c r="E276" i="1"/>
  <c r="E236" i="1"/>
  <c r="E216" i="1"/>
  <c r="E206" i="1"/>
  <c r="E127" i="1" l="1"/>
  <c r="E293" i="1" l="1"/>
  <c r="E273" i="1"/>
  <c r="E233" i="1"/>
  <c r="E213" i="1"/>
  <c r="E203" i="1"/>
  <c r="E184" i="1"/>
  <c r="E174" i="1"/>
  <c r="E169" i="1"/>
  <c r="E164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3" i="1"/>
  <c r="E29" i="1" s="1"/>
  <c r="E31" i="1" s="1"/>
  <c r="E196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<sst xmlns="http://schemas.openxmlformats.org/spreadsheetml/2006/main" count="1132" uniqueCount="199">
  <si>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</si>
  <si>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</si>
  <si>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</si>
  <si>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</si>
  <si>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</si>
  <si>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</si>
  <si>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</si>
  <si>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</si>
  <si>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</si>
  <si>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</si>
  <si>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</si>
  <si>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</si>
  <si>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</si>
  <si>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</si>
  <si>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</si>
  <si>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</si>
  <si>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</si>
  <si>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</si>
  <si>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</si>
  <si>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</si>
  <si>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</si>
  <si>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</si>
  <si>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</si>
  <si>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</si>
  <si>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</si>
  <si>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</si>
  <si>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</si>
  <si>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</si>
  <si>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</si>
  <si>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</si>
  <si>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</si>
  <si>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</si>
  <si>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</si>
  <si>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</si>
  <si>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</si>
  <si>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</si>
  <si>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</si>
  <si>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</si>
  <si>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</si>
  <si>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</si>
  <si>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</si>
  <si>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</si>
  <si>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</si>
  <si>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</si>
  <si>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</si>
  <si>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</si>
  <si>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</si>
  <si>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</si>
  <si>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</si>
  <si>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</si>
  <si>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</si>
  <si>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</si>
  <si>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</si>
  <si>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</si>
  <si>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</si>
  <si>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</si>
  <si>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</si>
  <si>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</si>
  <si>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</si>
  <si>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</si>
  <si>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</si>
  <si>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</si>
  <si>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</si>
  <si>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</si>
  <si>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</si>
  <si>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</si>
  <si>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</si>
  <si>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</si>
  <si>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</si>
  <si>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</si>
  <si>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</si>
  <si>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</si>
  <si>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</si>
  <si>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</si>
  <si>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</si>
  <si>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</si>
  <si>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</si>
  <si>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</si>
  <si>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</si>
  <si>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</si>
  <si>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</si>
  <si>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</si>
  <si>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</si>
  <si>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</si>
  <si>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</si>
  <si>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</si>
  <si>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</si>
  <si>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</si>
  <si>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</si>
  <si>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</si>
  <si>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</si>
  <si>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</si>
  <si>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</si>
  <si>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</si>
  <si>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</si>
  <si>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</si>
  <si>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</si>
  <si>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</si>
  <si>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</si>
  <si>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</si>
  <si>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</si>
  <si>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</si>
  <si>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</si>
  <si>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</si>
  <si>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</si>
  <si>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</si>
  <si>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</si>
  <si>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</si>
  <si>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</si>
  <si>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</si>
  <si>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</si>
  <si>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</si>
  <si>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</si>
  <si>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</si>
  <si>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</si>
  <si>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</si>
  <si>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</si>
  <si>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</si>
  <si>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</si>
  <si>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</si>
  <si>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</si>
  <si>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</si>
  <si>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</si>
  <si>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</si>
  <si>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</si>
  <si>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</si>
  <si>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</si>
  <si>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</si>
  <si>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</si>
  <si>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</si>
  <si>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</si>
  <si>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</si>
  <si>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</si>
  <si>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</si>
  <si>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</si>
  <si>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</si>
  <si>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</si>
  <si>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</si>
  <si>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</si>
  <si>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</si>
  <si>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</si>
  <si>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</si>
  <si>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</si>
  <si>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</si>
  <si>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</si>
  <si>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</si>
  <si>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</si>
  <si>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</si>
  <si>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</si>
  <si>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</si>
  <si>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</si>
  <si>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</si>
  <si>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</si>
  <si>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</si>
  <si>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</si>
  <si>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</si>
  <si>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</si>
  <si>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</si>
  <si>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</si>
  <si>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</si>
  <si>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</si>
  <si>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</si>
  <si>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</si>
  <si>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</si>
  <si>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</si>
  <si>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</si>
  <si>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</si>
  <si>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</si>
  <si>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</si>
  <si>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</si>
  <si>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</si>
  <si>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</si>
  <si>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</si>
  <si>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</si>
  <si>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</si>
  <si>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</si>
  <si>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</si>
  <si>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</si>
  <si>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</si>
  <si>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</si>
  <si>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</si>
  <si>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</si>
  <si>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</si>
  <si>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</si>
  <si>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</si>
  <si>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</si>
  <si>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</si>
  <si>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</si>
  <si>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</si>
  <si>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</si>
  <si>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</si>
  <si>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</si>
  <si>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</si>
  <si>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</si>
  <si>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</si>
  <si>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д.30д</t>
  </si>
  <si>
    <t>общая площадь дома, кв. м. 4656,5</t>
  </si>
  <si>
    <t>Водоотведение   при содержании общего имущества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</si>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</sst>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15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3" applyFont="1" applyFill="1" applyBorder="1" applyAlignment="1">
      <alignment vertical="center" wrapText="1"/>
    </xf>
    <xf numFmtId="43" fontId="7" fillId="3" borderId="6" xfId="3" applyFont="1" applyFill="1" applyBorder="1" applyAlignment="1">
      <alignment vertical="center" wrapText="1"/>
    </xf>
    <xf numFmtId="43" fontId="3" fillId="4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3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304" zoomScaleNormal="100" zoomScaleSheetLayoutView="100" workbookViewId="0">
      <selection activeCell="H328" sqref="H328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1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7" t="s">
        <v>198</v>
      </c>
      <c r="B3" s="47"/>
      <c r="C3" s="47"/>
      <c r="D3" s="47"/>
      <c r="E3" s="47"/>
    </row>
    <row r="4" spans="1:5" ht="15" customHeight="1" x14ac:dyDescent="0.25">
      <c r="A4" s="47" t="s">
        <v>0</v>
      </c>
      <c r="B4" s="47"/>
      <c r="C4" s="47"/>
      <c r="D4" s="47"/>
      <c r="E4" s="47"/>
    </row>
    <row r="5" spans="1:5" ht="15" customHeight="1" x14ac:dyDescent="0.25">
      <c r="A5" s="47" t="s">
        <v>195</v>
      </c>
      <c r="B5" s="47"/>
      <c r="C5" s="47"/>
      <c r="D5" s="47"/>
      <c r="E5" s="47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8" t="s">
        <v>196</v>
      </c>
      <c r="B7" s="48"/>
      <c r="C7" s="48"/>
      <c r="D7" s="48"/>
      <c r="E7" s="48"/>
    </row>
    <row r="8" spans="1:5" x14ac:dyDescent="0.25">
      <c r="A8" s="48" t="s">
        <v>1</v>
      </c>
      <c r="B8" s="48"/>
      <c r="C8" s="48"/>
      <c r="D8" s="48"/>
      <c r="E8" s="48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9" t="s">
        <v>14</v>
      </c>
      <c r="B14" s="50"/>
      <c r="C14" s="50"/>
      <c r="D14" s="50"/>
      <c r="E14" s="51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9">
        <v>-1031629.47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201474.74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1249866.4099999999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E19*0.6093</f>
        <v>761543.6036129999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E19*0.2087</f>
        <v>260847.11976699997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E19*0.182</f>
        <v>227475.68661999999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1259013.382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3">
        <v>1172023.83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108736.94*0.8</f>
        <v>86989.552000000011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3">
        <f>E16+E23</f>
        <v>227383.91200000001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-768362.04799999995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3">
        <f>E19-E24+E18</f>
        <v>279317.31999999983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995745.96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52.8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0.15*4656.5*12</f>
        <v>8381.7000000000007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4">
        <f>E39/4656.5/12</f>
        <v>0.15000000000000002</v>
      </c>
    </row>
    <row r="43" spans="1:6" ht="79.2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3.01*4656.5*12</f>
        <v>168192.77999999997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19">
        <f>E44/4656.5/12</f>
        <v>3.0099999999999993</v>
      </c>
    </row>
    <row r="48" spans="1:6" ht="26.4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3.5*4656.5*12</f>
        <v>195573</v>
      </c>
    </row>
    <row r="50" spans="1:6" ht="39.6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4">
        <f>E49/4656.5/12</f>
        <v>3.5</v>
      </c>
    </row>
    <row r="53" spans="1:6" ht="26.4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2.14*4656.5*12</f>
        <v>119578.92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4">
        <f>E54/4656.5/12</f>
        <v>2.14</v>
      </c>
    </row>
    <row r="58" spans="1:6" ht="26.4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0.25*4656.5*12</f>
        <v>13969.5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4">
        <f>E59/4656.5/12</f>
        <v>0.25</v>
      </c>
    </row>
    <row r="63" spans="1:6" ht="26.4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43"/>
    </row>
    <row r="65" spans="1:6" ht="26.4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19">
        <f>E64/4656.5/12</f>
        <v>0</v>
      </c>
    </row>
    <row r="68" spans="1:6" ht="26.4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0.59*4656.5*12</f>
        <v>32968.020000000004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4">
        <f>E69/4656.5/12</f>
        <v>0.59000000000000008</v>
      </c>
    </row>
    <row r="73" spans="1:6" ht="26.4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4.1*4656.5*12</f>
        <v>229099.8</v>
      </c>
    </row>
    <row r="75" spans="1:6" ht="39.6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4">
        <f>E74/4656.5/12</f>
        <v>4.0999999999999996</v>
      </c>
    </row>
    <row r="78" spans="1:6" ht="52.8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5"/>
      <c r="B84" s="10" t="s">
        <v>70</v>
      </c>
      <c r="C84" s="11" t="s">
        <v>17</v>
      </c>
      <c r="D84" s="10" t="s">
        <v>70</v>
      </c>
      <c r="E84" s="31">
        <f>0.36*4656.5*12</f>
        <v>20116.079999999998</v>
      </c>
    </row>
    <row r="85" spans="1:6" ht="39.6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6"/>
      <c r="B87" s="10" t="s">
        <v>78</v>
      </c>
      <c r="C87" s="11" t="s">
        <v>17</v>
      </c>
      <c r="D87" s="10" t="s">
        <v>78</v>
      </c>
      <c r="E87" s="37">
        <f>E84/4656.5/12</f>
        <v>0.35999999999999993</v>
      </c>
    </row>
    <row r="88" spans="1:6" ht="26.4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5"/>
      <c r="B94" s="10" t="s">
        <v>70</v>
      </c>
      <c r="C94" s="11" t="s">
        <v>17</v>
      </c>
      <c r="D94" s="10" t="s">
        <v>70</v>
      </c>
      <c r="E94" s="31">
        <f>3.39*4656.5*12</f>
        <v>189426.41999999998</v>
      </c>
    </row>
    <row r="95" spans="1:6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6"/>
      <c r="B97" s="10" t="s">
        <v>78</v>
      </c>
      <c r="C97" s="11" t="s">
        <v>17</v>
      </c>
      <c r="D97" s="10" t="s">
        <v>78</v>
      </c>
      <c r="E97" s="34">
        <f>E94/4656.5/12</f>
        <v>3.39</v>
      </c>
    </row>
    <row r="98" spans="1:6" ht="26.4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5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6"/>
      <c r="B102" s="10" t="s">
        <v>78</v>
      </c>
      <c r="C102" s="11" t="s">
        <v>17</v>
      </c>
      <c r="D102" s="10" t="s">
        <v>78</v>
      </c>
      <c r="E102" s="34">
        <f>E99/4656.5/12</f>
        <v>0</v>
      </c>
    </row>
    <row r="103" spans="1:6" ht="39.6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39.6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6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5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6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31">
        <f>0.33*4656.5*12</f>
        <v>18439.739999999998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4">
        <f>E124/4656.5/12</f>
        <v>0.32999999999999996</v>
      </c>
    </row>
    <row r="128" spans="1:6" ht="26.4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9" t="s">
        <v>106</v>
      </c>
      <c r="B138" s="50"/>
      <c r="C138" s="50"/>
      <c r="D138" s="50"/>
      <c r="E138" s="51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22912.05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3">
        <f>E161+E166+E171+E181+E176</f>
        <v>138637.82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31205.26+1484.19+6721.09+8597.38+80305.07</f>
        <v>128312.98999999999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1">
        <f>E141+E142-E146</f>
        <v>33236.880000000005</v>
      </c>
    </row>
    <row r="156" spans="1:5" ht="36.75" customHeight="1" x14ac:dyDescent="0.25">
      <c r="A156" s="49" t="s">
        <v>126</v>
      </c>
      <c r="B156" s="50"/>
      <c r="C156" s="50"/>
      <c r="D156" s="50"/>
      <c r="E156" s="5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129</v>
      </c>
      <c r="B159" s="50"/>
      <c r="C159" s="50"/>
      <c r="D159" s="50"/>
      <c r="E159" s="51"/>
    </row>
    <row r="160" spans="1:5" ht="52.8" x14ac:dyDescent="0.25">
      <c r="A160" s="44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7211.27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5">
        <f>E161/4656.5/12</f>
        <v>0.1290538315616164</v>
      </c>
      <c r="F164" s="5"/>
    </row>
    <row r="165" spans="1:6" ht="66" x14ac:dyDescent="0.25">
      <c r="A165" s="44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33489.17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6">
        <f>E166/4656.5/12</f>
        <v>0.59932656859586952</v>
      </c>
      <c r="F169" s="5"/>
    </row>
    <row r="170" spans="1:6" ht="66" x14ac:dyDescent="0.25">
      <c r="A170" s="44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1592.71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6">
        <f>E171/4656.5/12</f>
        <v>2.8503346576470166E-2</v>
      </c>
      <c r="F174" s="5"/>
    </row>
    <row r="175" spans="1:6" ht="39.6" x14ac:dyDescent="0.25">
      <c r="A175" s="44" t="s">
        <v>107</v>
      </c>
      <c r="B175" s="10" t="s">
        <v>72</v>
      </c>
      <c r="C175" s="11" t="s">
        <v>9</v>
      </c>
      <c r="D175" s="10" t="s">
        <v>72</v>
      </c>
      <c r="E175" s="19" t="s">
        <v>197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1">
        <v>9224.6299999999992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6">
        <f>E176/4656.5/12</f>
        <v>0.16508518558287696</v>
      </c>
      <c r="F179" s="5"/>
    </row>
    <row r="180" spans="1:6" ht="52.8" x14ac:dyDescent="0.25">
      <c r="A180" s="44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87120.04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4">
        <f>E181/4656.5/12</f>
        <v>1.5591116360642827</v>
      </c>
    </row>
    <row r="185" spans="1:6" ht="15" customHeight="1" x14ac:dyDescent="0.25">
      <c r="A185" s="49" t="s">
        <v>137</v>
      </c>
      <c r="B185" s="50"/>
      <c r="C185" s="50"/>
      <c r="D185" s="50"/>
      <c r="E185" s="51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9" t="s">
        <v>147</v>
      </c>
      <c r="B190" s="50"/>
      <c r="C190" s="50"/>
      <c r="D190" s="50"/>
      <c r="E190" s="51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40">
        <f>E203+E213+E233+E273+E293</f>
        <v>105630.92999999993</v>
      </c>
    </row>
    <row r="197" spans="1:5" ht="20.25" customHeight="1" x14ac:dyDescent="0.25">
      <c r="A197" s="49" t="s">
        <v>154</v>
      </c>
      <c r="B197" s="50"/>
      <c r="C197" s="50"/>
      <c r="D197" s="50"/>
      <c r="E197" s="51"/>
    </row>
    <row r="198" spans="1:5" x14ac:dyDescent="0.25">
      <c r="A198" s="52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53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53"/>
      <c r="B200" s="10" t="s">
        <v>158</v>
      </c>
      <c r="C200" s="11" t="s">
        <v>159</v>
      </c>
      <c r="D200" s="10" t="s">
        <v>158</v>
      </c>
      <c r="E200" s="37">
        <v>594.87</v>
      </c>
    </row>
    <row r="201" spans="1:5" x14ac:dyDescent="0.25">
      <c r="A201" s="53"/>
      <c r="B201" s="10" t="s">
        <v>160</v>
      </c>
      <c r="C201" s="11" t="s">
        <v>17</v>
      </c>
      <c r="D201" s="10" t="s">
        <v>160</v>
      </c>
      <c r="E201" s="37">
        <v>976102.07</v>
      </c>
    </row>
    <row r="202" spans="1:5" x14ac:dyDescent="0.25">
      <c r="A202" s="53"/>
      <c r="B202" s="10" t="s">
        <v>161</v>
      </c>
      <c r="C202" s="11" t="s">
        <v>17</v>
      </c>
      <c r="D202" s="10" t="s">
        <v>161</v>
      </c>
      <c r="E202" s="37">
        <v>915290.9</v>
      </c>
    </row>
    <row r="203" spans="1:5" x14ac:dyDescent="0.25">
      <c r="A203" s="53"/>
      <c r="B203" s="10" t="s">
        <v>162</v>
      </c>
      <c r="C203" s="11" t="s">
        <v>17</v>
      </c>
      <c r="D203" s="10" t="s">
        <v>162</v>
      </c>
      <c r="E203" s="37">
        <f>E201-E202</f>
        <v>60811.169999999925</v>
      </c>
    </row>
    <row r="204" spans="1:5" ht="26.4" x14ac:dyDescent="0.25">
      <c r="A204" s="53"/>
      <c r="B204" s="10" t="s">
        <v>163</v>
      </c>
      <c r="C204" s="11" t="s">
        <v>17</v>
      </c>
      <c r="D204" s="10" t="s">
        <v>163</v>
      </c>
      <c r="E204" s="37">
        <v>934723.74</v>
      </c>
    </row>
    <row r="205" spans="1:5" ht="26.4" x14ac:dyDescent="0.25">
      <c r="A205" s="53"/>
      <c r="B205" s="10" t="s">
        <v>164</v>
      </c>
      <c r="C205" s="11" t="s">
        <v>17</v>
      </c>
      <c r="D205" s="10" t="s">
        <v>164</v>
      </c>
      <c r="E205" s="37">
        <v>915300</v>
      </c>
    </row>
    <row r="206" spans="1:5" ht="26.4" x14ac:dyDescent="0.25">
      <c r="A206" s="53"/>
      <c r="B206" s="10" t="s">
        <v>165</v>
      </c>
      <c r="C206" s="11" t="s">
        <v>17</v>
      </c>
      <c r="D206" s="10" t="s">
        <v>165</v>
      </c>
      <c r="E206" s="37">
        <f>E204-E205</f>
        <v>19423.739999999991</v>
      </c>
    </row>
    <row r="207" spans="1:5" ht="26.4" x14ac:dyDescent="0.25">
      <c r="A207" s="54"/>
      <c r="B207" s="10" t="s">
        <v>166</v>
      </c>
      <c r="C207" s="11" t="s">
        <v>17</v>
      </c>
      <c r="D207" s="10" t="s">
        <v>166</v>
      </c>
      <c r="E207" s="19"/>
    </row>
    <row r="208" spans="1:5" x14ac:dyDescent="0.25">
      <c r="A208" s="52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3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3"/>
      <c r="B210" s="10" t="s">
        <v>158</v>
      </c>
      <c r="C210" s="11" t="s">
        <v>159</v>
      </c>
      <c r="D210" s="10" t="s">
        <v>158</v>
      </c>
      <c r="E210" s="42">
        <v>275.01</v>
      </c>
    </row>
    <row r="211" spans="1:5" x14ac:dyDescent="0.25">
      <c r="A211" s="53"/>
      <c r="B211" s="10" t="s">
        <v>160</v>
      </c>
      <c r="C211" s="11" t="s">
        <v>17</v>
      </c>
      <c r="D211" s="10" t="s">
        <v>160</v>
      </c>
      <c r="E211" s="37">
        <v>401717.95</v>
      </c>
    </row>
    <row r="212" spans="1:5" x14ac:dyDescent="0.25">
      <c r="A212" s="53"/>
      <c r="B212" s="10" t="s">
        <v>161</v>
      </c>
      <c r="C212" s="11" t="s">
        <v>17</v>
      </c>
      <c r="D212" s="10" t="s">
        <v>161</v>
      </c>
      <c r="E212" s="37">
        <v>376690.9</v>
      </c>
    </row>
    <row r="213" spans="1:5" x14ac:dyDescent="0.25">
      <c r="A213" s="53"/>
      <c r="B213" s="10" t="s">
        <v>162</v>
      </c>
      <c r="C213" s="11" t="s">
        <v>17</v>
      </c>
      <c r="D213" s="10" t="s">
        <v>162</v>
      </c>
      <c r="E213" s="37">
        <f>E211-E212</f>
        <v>25027.049999999988</v>
      </c>
    </row>
    <row r="214" spans="1:5" ht="26.4" x14ac:dyDescent="0.25">
      <c r="A214" s="53"/>
      <c r="B214" s="10" t="s">
        <v>163</v>
      </c>
      <c r="C214" s="11" t="s">
        <v>17</v>
      </c>
      <c r="D214" s="10" t="s">
        <v>163</v>
      </c>
      <c r="E214" s="37">
        <v>456270.67</v>
      </c>
    </row>
    <row r="215" spans="1:5" ht="26.4" x14ac:dyDescent="0.25">
      <c r="A215" s="53"/>
      <c r="B215" s="10" t="s">
        <v>164</v>
      </c>
      <c r="C215" s="11" t="s">
        <v>17</v>
      </c>
      <c r="D215" s="10" t="s">
        <v>164</v>
      </c>
      <c r="E215" s="37">
        <v>376700</v>
      </c>
    </row>
    <row r="216" spans="1:5" ht="26.4" x14ac:dyDescent="0.25">
      <c r="A216" s="53"/>
      <c r="B216" s="10" t="s">
        <v>165</v>
      </c>
      <c r="C216" s="11" t="s">
        <v>17</v>
      </c>
      <c r="D216" s="10" t="s">
        <v>165</v>
      </c>
      <c r="E216" s="37">
        <f>E214-E215</f>
        <v>79570.669999999984</v>
      </c>
    </row>
    <row r="217" spans="1:5" ht="26.4" x14ac:dyDescent="0.25">
      <c r="A217" s="54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52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3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3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3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3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3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3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3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3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4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2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3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3"/>
      <c r="B230" s="10" t="s">
        <v>158</v>
      </c>
      <c r="C230" s="11" t="s">
        <v>159</v>
      </c>
      <c r="D230" s="10" t="s">
        <v>158</v>
      </c>
      <c r="E230" s="42">
        <v>4008.88</v>
      </c>
    </row>
    <row r="231" spans="1:5" x14ac:dyDescent="0.25">
      <c r="A231" s="53"/>
      <c r="B231" s="10" t="s">
        <v>160</v>
      </c>
      <c r="C231" s="11" t="s">
        <v>17</v>
      </c>
      <c r="D231" s="10" t="s">
        <v>160</v>
      </c>
      <c r="E231" s="37">
        <v>19102.77</v>
      </c>
    </row>
    <row r="232" spans="1:5" x14ac:dyDescent="0.25">
      <c r="A232" s="53"/>
      <c r="B232" s="10" t="s">
        <v>161</v>
      </c>
      <c r="C232" s="11" t="s">
        <v>17</v>
      </c>
      <c r="D232" s="10" t="s">
        <v>161</v>
      </c>
      <c r="E232" s="37">
        <v>17192.669999999998</v>
      </c>
    </row>
    <row r="233" spans="1:5" x14ac:dyDescent="0.25">
      <c r="A233" s="53"/>
      <c r="B233" s="10" t="s">
        <v>162</v>
      </c>
      <c r="C233" s="11" t="s">
        <v>17</v>
      </c>
      <c r="D233" s="10" t="s">
        <v>162</v>
      </c>
      <c r="E233" s="37">
        <f>E231-E232</f>
        <v>1910.1000000000022</v>
      </c>
    </row>
    <row r="234" spans="1:5" ht="26.4" x14ac:dyDescent="0.25">
      <c r="A234" s="53"/>
      <c r="B234" s="10" t="s">
        <v>163</v>
      </c>
      <c r="C234" s="11" t="s">
        <v>17</v>
      </c>
      <c r="D234" s="10" t="s">
        <v>163</v>
      </c>
      <c r="E234" s="37">
        <v>21668.59</v>
      </c>
    </row>
    <row r="235" spans="1:5" ht="26.4" x14ac:dyDescent="0.25">
      <c r="A235" s="53"/>
      <c r="B235" s="10" t="s">
        <v>164</v>
      </c>
      <c r="C235" s="11" t="s">
        <v>17</v>
      </c>
      <c r="D235" s="10" t="s">
        <v>164</v>
      </c>
      <c r="E235" s="37">
        <v>17193</v>
      </c>
    </row>
    <row r="236" spans="1:5" ht="26.4" x14ac:dyDescent="0.25">
      <c r="A236" s="53"/>
      <c r="B236" s="10" t="s">
        <v>165</v>
      </c>
      <c r="C236" s="11" t="s">
        <v>17</v>
      </c>
      <c r="D236" s="10" t="s">
        <v>165</v>
      </c>
      <c r="E236" s="37">
        <f>E234-E235</f>
        <v>4475.59</v>
      </c>
    </row>
    <row r="237" spans="1:5" ht="26.4" x14ac:dyDescent="0.25">
      <c r="A237" s="54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2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3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3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3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3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3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3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3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3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4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2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3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3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3"/>
      <c r="B251" s="10" t="s">
        <v>160</v>
      </c>
      <c r="C251" s="11" t="s">
        <v>17</v>
      </c>
      <c r="D251" s="10" t="s">
        <v>160</v>
      </c>
    </row>
    <row r="252" spans="1:5" x14ac:dyDescent="0.25">
      <c r="A252" s="53"/>
      <c r="B252" s="10" t="s">
        <v>161</v>
      </c>
      <c r="C252" s="11" t="s">
        <v>17</v>
      </c>
      <c r="D252" s="10" t="s">
        <v>161</v>
      </c>
    </row>
    <row r="253" spans="1:5" x14ac:dyDescent="0.25">
      <c r="A253" s="53"/>
      <c r="B253" s="10" t="s">
        <v>162</v>
      </c>
      <c r="C253" s="11" t="s">
        <v>17</v>
      </c>
      <c r="D253" s="10" t="s">
        <v>162</v>
      </c>
      <c r="E253" s="37"/>
    </row>
    <row r="254" spans="1:5" ht="26.4" x14ac:dyDescent="0.25">
      <c r="A254" s="53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3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3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4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2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3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3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3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3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3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3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3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3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4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2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3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3"/>
      <c r="B270" s="10" t="s">
        <v>158</v>
      </c>
      <c r="C270" s="11" t="s">
        <v>159</v>
      </c>
      <c r="D270" s="10" t="s">
        <v>158</v>
      </c>
      <c r="E270" s="42">
        <v>6330.39</v>
      </c>
    </row>
    <row r="271" spans="1:5" x14ac:dyDescent="0.25">
      <c r="A271" s="53"/>
      <c r="B271" s="10" t="s">
        <v>160</v>
      </c>
      <c r="C271" s="11" t="s">
        <v>17</v>
      </c>
      <c r="D271" s="10" t="s">
        <v>160</v>
      </c>
      <c r="E271" s="37">
        <v>139805.44</v>
      </c>
    </row>
    <row r="272" spans="1:5" x14ac:dyDescent="0.25">
      <c r="A272" s="53"/>
      <c r="B272" s="10" t="s">
        <v>161</v>
      </c>
      <c r="C272" s="11" t="s">
        <v>17</v>
      </c>
      <c r="D272" s="10" t="s">
        <v>161</v>
      </c>
      <c r="E272" s="37">
        <v>131095.56</v>
      </c>
    </row>
    <row r="273" spans="1:5" x14ac:dyDescent="0.25">
      <c r="A273" s="53"/>
      <c r="B273" s="10" t="s">
        <v>162</v>
      </c>
      <c r="C273" s="11" t="s">
        <v>17</v>
      </c>
      <c r="D273" s="10" t="s">
        <v>162</v>
      </c>
      <c r="E273" s="34">
        <f>E271-E272</f>
        <v>8709.8800000000047</v>
      </c>
    </row>
    <row r="274" spans="1:5" ht="26.4" x14ac:dyDescent="0.25">
      <c r="A274" s="53"/>
      <c r="B274" s="10" t="s">
        <v>163</v>
      </c>
      <c r="C274" s="11" t="s">
        <v>17</v>
      </c>
      <c r="D274" s="10" t="s">
        <v>163</v>
      </c>
      <c r="E274" s="37">
        <v>142321</v>
      </c>
    </row>
    <row r="275" spans="1:5" ht="26.4" x14ac:dyDescent="0.25">
      <c r="A275" s="53"/>
      <c r="B275" s="10" t="s">
        <v>164</v>
      </c>
      <c r="C275" s="11" t="s">
        <v>17</v>
      </c>
      <c r="D275" s="10" t="s">
        <v>164</v>
      </c>
      <c r="E275" s="37">
        <v>131095</v>
      </c>
    </row>
    <row r="276" spans="1:5" ht="26.4" x14ac:dyDescent="0.25">
      <c r="A276" s="53"/>
      <c r="B276" s="10" t="s">
        <v>165</v>
      </c>
      <c r="C276" s="11" t="s">
        <v>17</v>
      </c>
      <c r="D276" s="10" t="s">
        <v>165</v>
      </c>
      <c r="E276" s="37">
        <f>E274-E275</f>
        <v>11226</v>
      </c>
    </row>
    <row r="277" spans="1:5" ht="26.4" x14ac:dyDescent="0.25">
      <c r="A277" s="54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2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3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3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3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3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3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3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3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3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4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2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53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53"/>
      <c r="B290" s="10" t="s">
        <v>158</v>
      </c>
      <c r="C290" s="11" t="s">
        <v>159</v>
      </c>
      <c r="D290" s="10" t="s">
        <v>158</v>
      </c>
      <c r="E290" s="42">
        <v>10396.74</v>
      </c>
    </row>
    <row r="291" spans="1:5" x14ac:dyDescent="0.25">
      <c r="A291" s="53"/>
      <c r="B291" s="10" t="s">
        <v>160</v>
      </c>
      <c r="C291" s="11" t="s">
        <v>17</v>
      </c>
      <c r="D291" s="10" t="s">
        <v>160</v>
      </c>
      <c r="E291" s="37">
        <v>147234.91</v>
      </c>
    </row>
    <row r="292" spans="1:5" x14ac:dyDescent="0.25">
      <c r="A292" s="53"/>
      <c r="B292" s="10" t="s">
        <v>161</v>
      </c>
      <c r="C292" s="11" t="s">
        <v>17</v>
      </c>
      <c r="D292" s="10" t="s">
        <v>161</v>
      </c>
      <c r="E292" s="37">
        <v>138062.18</v>
      </c>
    </row>
    <row r="293" spans="1:5" x14ac:dyDescent="0.25">
      <c r="A293" s="53"/>
      <c r="B293" s="10" t="s">
        <v>162</v>
      </c>
      <c r="C293" s="11" t="s">
        <v>17</v>
      </c>
      <c r="D293" s="10" t="s">
        <v>162</v>
      </c>
      <c r="E293" s="37">
        <f>E291-E292</f>
        <v>9172.7300000000105</v>
      </c>
    </row>
    <row r="294" spans="1:5" ht="26.4" x14ac:dyDescent="0.25">
      <c r="A294" s="53"/>
      <c r="B294" s="10" t="s">
        <v>163</v>
      </c>
      <c r="C294" s="11" t="s">
        <v>17</v>
      </c>
      <c r="D294" s="10" t="s">
        <v>163</v>
      </c>
      <c r="E294" s="37">
        <v>149325</v>
      </c>
    </row>
    <row r="295" spans="1:5" ht="26.4" x14ac:dyDescent="0.25">
      <c r="A295" s="53"/>
      <c r="B295" s="10" t="s">
        <v>164</v>
      </c>
      <c r="C295" s="11" t="s">
        <v>17</v>
      </c>
      <c r="D295" s="10" t="s">
        <v>164</v>
      </c>
      <c r="E295" s="37">
        <v>138062</v>
      </c>
    </row>
    <row r="296" spans="1:5" ht="26.4" x14ac:dyDescent="0.25">
      <c r="A296" s="53"/>
      <c r="B296" s="10" t="s">
        <v>165</v>
      </c>
      <c r="C296" s="11" t="s">
        <v>17</v>
      </c>
      <c r="D296" s="10" t="s">
        <v>165</v>
      </c>
      <c r="E296" s="37">
        <f>E294-E295</f>
        <v>11263</v>
      </c>
    </row>
    <row r="297" spans="1:5" ht="26.4" x14ac:dyDescent="0.25">
      <c r="A297" s="54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52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53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53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53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53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53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53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3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3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4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2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3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3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3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3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3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3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3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3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4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9" t="s">
        <v>182</v>
      </c>
      <c r="B318" s="50"/>
      <c r="C318" s="50"/>
      <c r="D318" s="50"/>
      <c r="E318" s="51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9" t="s">
        <v>188</v>
      </c>
      <c r="B323" s="50"/>
      <c r="C323" s="50"/>
      <c r="D323" s="50"/>
      <c r="E323" s="5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ht="14.4" thickBot="1" x14ac:dyDescent="0.3">
      <c r="A325" s="9" t="s">
        <v>191</v>
      </c>
      <c r="B325" s="10" t="s">
        <v>192</v>
      </c>
      <c r="C325" s="11" t="s">
        <v>140</v>
      </c>
      <c r="D325" s="10" t="s">
        <v>192</v>
      </c>
      <c r="E325" s="55">
        <v>11</v>
      </c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2">
        <v>411007.67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2021-02-16T02:13:11Z</dcterms:modified>
</cp:coreProperties>
</file>