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27" i="1" l="1"/>
  <c r="E146" i="1" l="1"/>
  <c r="E184" i="1" l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22" i="1"/>
  <c r="E21" i="1"/>
  <c r="E20" i="1"/>
  <c r="E82" i="1" l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<sst xmlns="http://schemas.openxmlformats.org/spreadsheetml/2006/main" count="1132" uniqueCount="199">
  <si>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</si>
  <si>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</si>
  <si>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</si>
  <si>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</si>
  <si>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</si>
  <si>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</si>
  <si>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</si>
  <si>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</si>
  <si>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</si>
  <si>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</si>
  <si>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</si>
  <si>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</si>
  <si>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</si>
  <si>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</si>
  <si>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</si>
  <si>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</si>
  <si>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</si>
  <si>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</si>
  <si>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</si>
  <si>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</si>
  <si>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</si>
  <si>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</si>
  <si>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</si>
  <si>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</si>
  <si>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</si>
  <si>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</si>
  <si>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</si>
  <si>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</si>
  <si>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</si>
  <si>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</si>
  <si>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</si>
  <si>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</si>
  <si>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</si>
  <si>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</si>
  <si>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</si>
  <si>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</si>
  <si>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</si>
  <si>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</si>
  <si>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</si>
  <si>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</si>
  <si>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</si>
  <si>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</si>
  <si>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</si>
  <si>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</si>
  <si>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</si>
  <si>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</si>
  <si>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</si>
  <si>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</si>
  <si>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</si>
  <si>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</si>
  <si>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</si>
  <si>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</si>
  <si>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</si>
  <si>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</si>
  <si>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</si>
  <si>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</si>
  <si>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</si>
  <si>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</si>
  <si>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</si>
  <si>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</si>
  <si>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</si>
  <si>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</si>
  <si>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</si>
  <si>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</si>
  <si>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</si>
  <si>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</si>
  <si>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</si>
  <si>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</si>
  <si>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</si>
  <si>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</si>
  <si>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</si>
  <si>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</si>
  <si>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</si>
  <si>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</si>
  <si>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</si>
  <si>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</si>
  <si>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</si>
  <si>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</si>
  <si>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</si>
  <si>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</si>
  <si>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</si>
  <si>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</si>
  <si>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</si>
  <si>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</si>
  <si>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</si>
  <si>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</si>
  <si>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</si>
  <si>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</si>
  <si>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</si>
  <si>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</si>
  <si>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</si>
  <si>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</si>
  <si>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</si>
  <si>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</si>
  <si>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</si>
  <si>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</si>
  <si>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</si>
  <si>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</si>
  <si>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</si>
  <si>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</si>
  <si>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</si>
  <si>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</si>
  <si>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</si>
  <si>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</si>
  <si>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</si>
  <si>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</si>
  <si>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</si>
  <si>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</si>
  <si>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</si>
  <si>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</si>
  <si>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</si>
  <si>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</si>
  <si>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</si>
  <si>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</si>
  <si>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</si>
  <si>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</si>
  <si>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</si>
  <si>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</si>
  <si>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</si>
  <si>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</si>
  <si>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</si>
  <si>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</si>
  <si>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</si>
  <si>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</si>
  <si>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</si>
  <si>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</si>
  <si>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</si>
  <si>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</si>
  <si>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</si>
  <si>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</si>
  <si>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</si>
  <si>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</si>
  <si>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</si>
  <si>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</si>
  <si>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</si>
  <si>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</si>
  <si>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</si>
  <si>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</si>
  <si>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</si>
  <si>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</si>
  <si>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</si>
  <si>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</si>
  <si>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</si>
  <si>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</si>
  <si>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</si>
  <si>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</si>
  <si>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</si>
  <si>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</si>
  <si>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</si>
  <si>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</si>
  <si>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</si>
  <si>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</si>
  <si>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</si>
  <si>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</si>
  <si>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</si>
  <si>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</si>
  <si>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</si>
  <si>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</si>
  <si>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</si>
  <si>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</si>
  <si>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</si>
  <si>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</si>
  <si>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</si>
  <si>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</si>
  <si>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</si>
  <si>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</si>
  <si>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</si>
  <si>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</si>
  <si>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</si>
  <si>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</si>
  <si>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</si>
  <si>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</si>
  <si>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</si>
  <si>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</si>
  <si>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</si>
  <si>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</si>
  <si>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</si>
  <si>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</si>
  <si>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</si>
  <si>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</si>
  <si>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</si>
  <si>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</si>
  <si>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</si>
  <si>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</si>
  <si>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</si>
  <si>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</si>
  <si>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</si>
  <si>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</si>
  <si>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</si>
  <si>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</si>
  <si>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</si>
  <si>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</si>
  <si>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</si>
  <si>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</si>
  <si>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</si>
  <si>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</si>
  <si>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</si>
  <si>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пр. Металлургов, д. 10</t>
  </si>
  <si>
    <t>общая площадь дома, кв. м. 10 063,1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</si>
</sst>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61" zoomScaleNormal="100" zoomScaleSheetLayoutView="100" workbookViewId="0">
      <selection activeCell="J70" sqref="J70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4.441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8" t="s">
        <v>196</v>
      </c>
      <c r="B3" s="48"/>
      <c r="C3" s="48"/>
      <c r="D3" s="48"/>
      <c r="E3" s="48"/>
    </row>
    <row r="4" spans="1:5" ht="15" customHeight="1" x14ac:dyDescent="0.25">
      <c r="A4" s="48" t="s">
        <v>0</v>
      </c>
      <c r="B4" s="48"/>
      <c r="C4" s="48"/>
      <c r="D4" s="48"/>
      <c r="E4" s="48"/>
    </row>
    <row r="5" spans="1:5" ht="15" customHeight="1" x14ac:dyDescent="0.25">
      <c r="A5" s="48" t="s">
        <v>197</v>
      </c>
      <c r="B5" s="48"/>
      <c r="C5" s="48"/>
      <c r="D5" s="48"/>
      <c r="E5" s="48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9" t="s">
        <v>198</v>
      </c>
      <c r="B7" s="49"/>
      <c r="C7" s="49"/>
      <c r="D7" s="49"/>
      <c r="E7" s="49"/>
    </row>
    <row r="8" spans="1:5" x14ac:dyDescent="0.25">
      <c r="A8" s="49" t="s">
        <v>1</v>
      </c>
      <c r="B8" s="49"/>
      <c r="C8" s="49"/>
      <c r="D8" s="49"/>
      <c r="E8" s="49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43922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44139</v>
      </c>
    </row>
    <row r="14" spans="1:5" ht="32.25" customHeight="1" x14ac:dyDescent="0.25">
      <c r="A14" s="50" t="s">
        <v>14</v>
      </c>
      <c r="B14" s="51"/>
      <c r="C14" s="51"/>
      <c r="D14" s="51"/>
      <c r="E14" s="52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1740652.29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E19*0.528</f>
        <v>919064.40912000008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E19*0.326</f>
        <v>567452.64653999999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E19*0.146</f>
        <v>254135.23434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1337671.7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1310671.7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30000*0.9</f>
        <v>27000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1337671.7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4">
        <f>E29-E36</f>
        <v>-488567.4834139999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429980.59000000008</v>
      </c>
    </row>
    <row r="34" spans="1:6" ht="36.75" customHeight="1" x14ac:dyDescent="0.25">
      <c r="A34" s="50" t="s">
        <v>66</v>
      </c>
      <c r="B34" s="51"/>
      <c r="C34" s="51"/>
      <c r="D34" s="51"/>
      <c r="E34" s="52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E39+E44+E49+E54+E59+E69+E74+E84+E94+E99+E64+E124+E79</f>
        <v>1826239.1834139999</v>
      </c>
    </row>
    <row r="37" spans="1:6" ht="34.5" customHeight="1" x14ac:dyDescent="0.25">
      <c r="A37" s="50" t="s">
        <v>71</v>
      </c>
      <c r="B37" s="51"/>
      <c r="C37" s="51"/>
      <c r="D37" s="51"/>
      <c r="E37" s="52"/>
    </row>
    <row r="38" spans="1:6" ht="39.6" x14ac:dyDescent="0.25">
      <c r="A38" s="45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6"/>
      <c r="B39" s="10" t="s">
        <v>70</v>
      </c>
      <c r="C39" s="11" t="s">
        <v>17</v>
      </c>
      <c r="D39" s="10" t="s">
        <v>70</v>
      </c>
      <c r="E39" s="31">
        <f>0.15*10063.1*7.133</f>
        <v>10767.013844999999</v>
      </c>
    </row>
    <row r="40" spans="1:6" x14ac:dyDescent="0.25">
      <c r="A40" s="46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6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7"/>
      <c r="B42" s="10" t="s">
        <v>78</v>
      </c>
      <c r="C42" s="11" t="s">
        <v>17</v>
      </c>
      <c r="D42" s="10" t="s">
        <v>78</v>
      </c>
      <c r="E42" s="33">
        <f>E39/7.133/10063.1</f>
        <v>0.15</v>
      </c>
    </row>
    <row r="43" spans="1:6" ht="66" x14ac:dyDescent="0.25">
      <c r="A43" s="45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6"/>
      <c r="B44" s="10" t="s">
        <v>70</v>
      </c>
      <c r="C44" s="11" t="s">
        <v>17</v>
      </c>
      <c r="D44" s="10" t="s">
        <v>70</v>
      </c>
      <c r="E44" s="31">
        <f>1.8*10063.1*7.133</f>
        <v>129204.16614000002</v>
      </c>
    </row>
    <row r="45" spans="1:6" x14ac:dyDescent="0.25">
      <c r="A45" s="46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6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7"/>
      <c r="B47" s="10" t="s">
        <v>78</v>
      </c>
      <c r="C47" s="11" t="s">
        <v>17</v>
      </c>
      <c r="D47" s="10" t="s">
        <v>78</v>
      </c>
      <c r="E47" s="33">
        <f>E44/7.133/10063.1</f>
        <v>1.8</v>
      </c>
    </row>
    <row r="48" spans="1:6" ht="26.4" x14ac:dyDescent="0.25">
      <c r="A48" s="45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6"/>
      <c r="B49" s="10" t="s">
        <v>70</v>
      </c>
      <c r="C49" s="11" t="s">
        <v>17</v>
      </c>
      <c r="D49" s="10" t="s">
        <v>70</v>
      </c>
      <c r="E49" s="31">
        <f>3.5*10063.1*7.133</f>
        <v>251230.32304999998</v>
      </c>
    </row>
    <row r="50" spans="1:6" ht="39.6" x14ac:dyDescent="0.25">
      <c r="A50" s="46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6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7"/>
      <c r="B52" s="10" t="s">
        <v>78</v>
      </c>
      <c r="C52" s="11" t="s">
        <v>17</v>
      </c>
      <c r="D52" s="10" t="s">
        <v>78</v>
      </c>
      <c r="E52" s="33">
        <f>E49/7.133/10063.1</f>
        <v>3.4999999999999996</v>
      </c>
    </row>
    <row r="53" spans="1:6" ht="26.4" x14ac:dyDescent="0.25">
      <c r="A53" s="45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6"/>
      <c r="B54" s="10" t="s">
        <v>70</v>
      </c>
      <c r="C54" s="11" t="s">
        <v>17</v>
      </c>
      <c r="D54" s="10" t="s">
        <v>70</v>
      </c>
      <c r="E54" s="31">
        <f>2.14*10063.1*7.133</f>
        <v>153609.39752200001</v>
      </c>
    </row>
    <row r="55" spans="1:6" x14ac:dyDescent="0.25">
      <c r="A55" s="46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6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7"/>
      <c r="B57" s="10" t="s">
        <v>78</v>
      </c>
      <c r="C57" s="11" t="s">
        <v>17</v>
      </c>
      <c r="D57" s="10" t="s">
        <v>78</v>
      </c>
      <c r="E57" s="33">
        <f>E54/7.133/10063.1</f>
        <v>2.14</v>
      </c>
    </row>
    <row r="58" spans="1:6" ht="26.4" x14ac:dyDescent="0.25">
      <c r="A58" s="45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6"/>
      <c r="B59" s="10" t="s">
        <v>70</v>
      </c>
      <c r="C59" s="11" t="s">
        <v>17</v>
      </c>
      <c r="D59" s="10" t="s">
        <v>70</v>
      </c>
      <c r="E59" s="31">
        <f>0.16*7.133*10063.1</f>
        <v>11484.814768000002</v>
      </c>
    </row>
    <row r="60" spans="1:6" x14ac:dyDescent="0.25">
      <c r="A60" s="46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6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7"/>
      <c r="B62" s="10" t="s">
        <v>78</v>
      </c>
      <c r="C62" s="11" t="s">
        <v>17</v>
      </c>
      <c r="D62" s="10" t="s">
        <v>78</v>
      </c>
      <c r="E62" s="33">
        <f>E59/7.133/10063.1</f>
        <v>0.16</v>
      </c>
    </row>
    <row r="63" spans="1:6" ht="26.4" x14ac:dyDescent="0.25">
      <c r="A63" s="45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6"/>
      <c r="B64" s="10" t="s">
        <v>70</v>
      </c>
      <c r="C64" s="11" t="s">
        <v>17</v>
      </c>
      <c r="D64" s="10" t="s">
        <v>70</v>
      </c>
      <c r="E64" s="31">
        <v>664837.29</v>
      </c>
    </row>
    <row r="65" spans="1:6" ht="26.4" x14ac:dyDescent="0.25">
      <c r="A65" s="46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6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7"/>
      <c r="B67" s="10" t="s">
        <v>78</v>
      </c>
      <c r="C67" s="11" t="s">
        <v>17</v>
      </c>
      <c r="D67" s="10" t="s">
        <v>78</v>
      </c>
      <c r="E67" s="36">
        <f>E64/7.133/10063.1</f>
        <v>9.2621403608866633</v>
      </c>
    </row>
    <row r="68" spans="1:6" ht="26.4" x14ac:dyDescent="0.25">
      <c r="A68" s="45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6"/>
      <c r="B69" s="10" t="s">
        <v>70</v>
      </c>
      <c r="C69" s="11" t="s">
        <v>17</v>
      </c>
      <c r="D69" s="10" t="s">
        <v>70</v>
      </c>
      <c r="E69" s="31">
        <f>0.59*10063.1*7.133</f>
        <v>42350.254457000003</v>
      </c>
    </row>
    <row r="70" spans="1:6" x14ac:dyDescent="0.25">
      <c r="A70" s="46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6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7"/>
      <c r="B72" s="10" t="s">
        <v>78</v>
      </c>
      <c r="C72" s="11" t="s">
        <v>17</v>
      </c>
      <c r="D72" s="10" t="s">
        <v>78</v>
      </c>
      <c r="E72" s="33">
        <f>E69/7.133/10063.1</f>
        <v>0.59</v>
      </c>
    </row>
    <row r="73" spans="1:6" ht="26.4" x14ac:dyDescent="0.25">
      <c r="A73" s="45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6"/>
      <c r="B74" s="10" t="s">
        <v>70</v>
      </c>
      <c r="C74" s="11" t="s">
        <v>17</v>
      </c>
      <c r="D74" s="10" t="s">
        <v>70</v>
      </c>
      <c r="E74" s="31">
        <f>3.5*10063.1*7.133</f>
        <v>251230.32304999998</v>
      </c>
    </row>
    <row r="75" spans="1:6" ht="39.6" x14ac:dyDescent="0.25">
      <c r="A75" s="46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6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7"/>
      <c r="B77" s="10" t="s">
        <v>78</v>
      </c>
      <c r="C77" s="11" t="s">
        <v>17</v>
      </c>
      <c r="D77" s="10" t="s">
        <v>78</v>
      </c>
      <c r="E77" s="33">
        <f>E74/7.133/10063.1</f>
        <v>3.4999999999999996</v>
      </c>
    </row>
    <row r="78" spans="1:6" ht="52.8" x14ac:dyDescent="0.25">
      <c r="A78" s="45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6"/>
      <c r="B79" s="10" t="s">
        <v>70</v>
      </c>
      <c r="C79" s="11" t="s">
        <v>17</v>
      </c>
      <c r="D79" s="10" t="s">
        <v>70</v>
      </c>
      <c r="E79" s="42"/>
    </row>
    <row r="80" spans="1:6" x14ac:dyDescent="0.25">
      <c r="A80" s="46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6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7"/>
      <c r="B82" s="10" t="s">
        <v>78</v>
      </c>
      <c r="C82" s="11" t="s">
        <v>17</v>
      </c>
      <c r="D82" s="10" t="s">
        <v>78</v>
      </c>
      <c r="E82" s="19">
        <f>E79/7.17/10063.1</f>
        <v>0</v>
      </c>
    </row>
    <row r="83" spans="1:6" ht="26.4" x14ac:dyDescent="0.25">
      <c r="A83" s="45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6"/>
      <c r="B84" s="10" t="s">
        <v>70</v>
      </c>
      <c r="C84" s="11" t="s">
        <v>17</v>
      </c>
      <c r="D84" s="10" t="s">
        <v>70</v>
      </c>
      <c r="E84" s="31">
        <f>0.36*10063.1*7.133</f>
        <v>25840.833228</v>
      </c>
    </row>
    <row r="85" spans="1:6" ht="39.6" x14ac:dyDescent="0.25">
      <c r="A85" s="46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6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7"/>
      <c r="B87" s="10" t="s">
        <v>78</v>
      </c>
      <c r="C87" s="11" t="s">
        <v>17</v>
      </c>
      <c r="D87" s="10" t="s">
        <v>78</v>
      </c>
      <c r="E87" s="33">
        <f>E84/7.133/10063.1</f>
        <v>0.36</v>
      </c>
    </row>
    <row r="88" spans="1:6" ht="26.4" x14ac:dyDescent="0.25">
      <c r="A88" s="45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6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6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6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7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5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6"/>
      <c r="B94" s="10" t="s">
        <v>70</v>
      </c>
      <c r="C94" s="11" t="s">
        <v>17</v>
      </c>
      <c r="D94" s="10" t="s">
        <v>70</v>
      </c>
      <c r="E94" s="31">
        <f>3.8*10063.1*7.133</f>
        <v>272764.35073999997</v>
      </c>
    </row>
    <row r="95" spans="1:6" x14ac:dyDescent="0.25">
      <c r="A95" s="46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6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7"/>
      <c r="B97" s="10" t="s">
        <v>78</v>
      </c>
      <c r="C97" s="11" t="s">
        <v>17</v>
      </c>
      <c r="D97" s="10" t="s">
        <v>78</v>
      </c>
      <c r="E97" s="33">
        <f>E94/7.133/10063.1</f>
        <v>3.7999999999999989</v>
      </c>
    </row>
    <row r="98" spans="1:6" ht="26.4" x14ac:dyDescent="0.25">
      <c r="A98" s="45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6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6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6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7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9.6" x14ac:dyDescent="0.25">
      <c r="A103" s="45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6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6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6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7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5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6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6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6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7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5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6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6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6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7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5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6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6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6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7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5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6"/>
      <c r="B124" s="10" t="s">
        <v>70</v>
      </c>
      <c r="C124" s="11" t="s">
        <v>17</v>
      </c>
      <c r="D124" s="10" t="s">
        <v>70</v>
      </c>
      <c r="E124" s="43">
        <f>0.18*7.133*10063.1</f>
        <v>12920.416614</v>
      </c>
    </row>
    <row r="125" spans="1:6" x14ac:dyDescent="0.25">
      <c r="A125" s="46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6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7"/>
      <c r="B127" s="10" t="s">
        <v>78</v>
      </c>
      <c r="C127" s="11" t="s">
        <v>17</v>
      </c>
      <c r="D127" s="10" t="s">
        <v>78</v>
      </c>
      <c r="E127" s="19">
        <f>E124/7.133/10063.1</f>
        <v>0.18</v>
      </c>
    </row>
    <row r="128" spans="1:6" ht="26.4" x14ac:dyDescent="0.25">
      <c r="A128" s="45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6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6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6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7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5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6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6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6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7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50" t="s">
        <v>106</v>
      </c>
      <c r="B138" s="51"/>
      <c r="C138" s="51"/>
      <c r="D138" s="51"/>
      <c r="E138" s="52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2">
        <v>52972.27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124830.73999999999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21883.96+1040.46+4711.82+6028.47+59269.88</f>
        <v>92934.59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84868.419999999984</v>
      </c>
    </row>
    <row r="156" spans="1:5" ht="36.75" customHeight="1" x14ac:dyDescent="0.25">
      <c r="A156" s="50" t="s">
        <v>126</v>
      </c>
      <c r="B156" s="51"/>
      <c r="C156" s="51"/>
      <c r="D156" s="51"/>
      <c r="E156" s="52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0" t="s">
        <v>129</v>
      </c>
      <c r="B159" s="51"/>
      <c r="C159" s="51"/>
      <c r="D159" s="51"/>
      <c r="E159" s="52"/>
    </row>
    <row r="160" spans="1:5" ht="52.8" x14ac:dyDescent="0.25">
      <c r="A160" s="45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6"/>
      <c r="B161" s="10" t="s">
        <v>70</v>
      </c>
      <c r="C161" s="11" t="s">
        <v>17</v>
      </c>
      <c r="D161" s="10" t="s">
        <v>70</v>
      </c>
      <c r="E161" s="31">
        <v>6261.29</v>
      </c>
    </row>
    <row r="162" spans="1:6" x14ac:dyDescent="0.25">
      <c r="A162" s="46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6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7"/>
      <c r="B164" s="10" t="s">
        <v>78</v>
      </c>
      <c r="C164" s="11" t="s">
        <v>17</v>
      </c>
      <c r="D164" s="10" t="s">
        <v>78</v>
      </c>
      <c r="E164" s="33">
        <f>E161/7.133/10063.1</f>
        <v>8.7228781677116896E-2</v>
      </c>
      <c r="F164" s="5"/>
    </row>
    <row r="165" spans="1:6" ht="66" x14ac:dyDescent="0.25">
      <c r="A165" s="45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6"/>
      <c r="B166" s="10" t="s">
        <v>70</v>
      </c>
      <c r="C166" s="11" t="s">
        <v>17</v>
      </c>
      <c r="D166" s="10" t="s">
        <v>70</v>
      </c>
      <c r="E166" s="31">
        <v>29080.29</v>
      </c>
      <c r="F166" s="5"/>
    </row>
    <row r="167" spans="1:6" x14ac:dyDescent="0.25">
      <c r="A167" s="46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6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7"/>
      <c r="B169" s="10" t="s">
        <v>78</v>
      </c>
      <c r="C169" s="11" t="s">
        <v>17</v>
      </c>
      <c r="D169" s="10" t="s">
        <v>78</v>
      </c>
      <c r="E169" s="33">
        <f>E166/7.133/10063.1</f>
        <v>0.40513029543708179</v>
      </c>
      <c r="F169" s="5"/>
    </row>
    <row r="170" spans="1:6" ht="66" x14ac:dyDescent="0.25">
      <c r="A170" s="45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6"/>
      <c r="B171" s="10" t="s">
        <v>70</v>
      </c>
      <c r="C171" s="11" t="s">
        <v>17</v>
      </c>
      <c r="D171" s="10" t="s">
        <v>70</v>
      </c>
      <c r="E171" s="31">
        <v>1382.61</v>
      </c>
      <c r="F171" s="5"/>
    </row>
    <row r="172" spans="1:6" x14ac:dyDescent="0.25">
      <c r="A172" s="46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6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7"/>
      <c r="B174" s="10" t="s">
        <v>78</v>
      </c>
      <c r="C174" s="11" t="s">
        <v>17</v>
      </c>
      <c r="D174" s="10" t="s">
        <v>78</v>
      </c>
      <c r="E174" s="36">
        <f>E171/7.133/10063.1</f>
        <v>1.9261747313189227E-2</v>
      </c>
      <c r="F174" s="5"/>
    </row>
    <row r="175" spans="1:6" ht="39.6" x14ac:dyDescent="0.25">
      <c r="A175" s="45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6"/>
      <c r="B176" s="10" t="s">
        <v>70</v>
      </c>
      <c r="C176" s="11" t="s">
        <v>17</v>
      </c>
      <c r="D176" s="10" t="s">
        <v>70</v>
      </c>
      <c r="E176" s="31">
        <v>8010.87</v>
      </c>
      <c r="F176" s="5"/>
    </row>
    <row r="177" spans="1:6" x14ac:dyDescent="0.25">
      <c r="A177" s="46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6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7"/>
      <c r="B179" s="10" t="s">
        <v>78</v>
      </c>
      <c r="C179" s="11" t="s">
        <v>17</v>
      </c>
      <c r="D179" s="10" t="s">
        <v>78</v>
      </c>
      <c r="E179" s="36">
        <f>E176/7.133/10063.1</f>
        <v>0.11160294927622989</v>
      </c>
      <c r="F179" s="5"/>
    </row>
    <row r="180" spans="1:6" ht="52.8" x14ac:dyDescent="0.25">
      <c r="A180" s="45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6"/>
      <c r="B181" s="10" t="s">
        <v>70</v>
      </c>
      <c r="C181" s="11" t="s">
        <v>17</v>
      </c>
      <c r="D181" s="10" t="s">
        <v>70</v>
      </c>
      <c r="E181" s="31">
        <v>80095.679999999993</v>
      </c>
      <c r="F181" s="5"/>
    </row>
    <row r="182" spans="1:6" x14ac:dyDescent="0.25">
      <c r="A182" s="46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6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7"/>
      <c r="B184" s="10" t="s">
        <v>78</v>
      </c>
      <c r="C184" s="11" t="s">
        <v>17</v>
      </c>
      <c r="D184" s="10" t="s">
        <v>78</v>
      </c>
      <c r="E184" s="33">
        <f>E181/7.133/10063.1</f>
        <v>1.1158481054223999</v>
      </c>
    </row>
    <row r="185" spans="1:6" ht="15" customHeight="1" x14ac:dyDescent="0.25">
      <c r="A185" s="50" t="s">
        <v>137</v>
      </c>
      <c r="B185" s="51"/>
      <c r="C185" s="51"/>
      <c r="D185" s="51"/>
      <c r="E185" s="52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50" t="s">
        <v>147</v>
      </c>
      <c r="B190" s="51"/>
      <c r="C190" s="51"/>
      <c r="D190" s="51"/>
      <c r="E190" s="52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customHeight="1" x14ac:dyDescent="0.25">
      <c r="A197" s="50" t="s">
        <v>154</v>
      </c>
      <c r="B197" s="51"/>
      <c r="C197" s="51"/>
      <c r="D197" s="51"/>
      <c r="E197" s="52"/>
    </row>
    <row r="198" spans="1:6" x14ac:dyDescent="0.25">
      <c r="A198" s="53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x14ac:dyDescent="0.25">
      <c r="A199" s="54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customHeight="1" x14ac:dyDescent="0.25">
      <c r="A200" s="54"/>
      <c r="B200" s="10" t="s">
        <v>158</v>
      </c>
      <c r="C200" s="11" t="s">
        <v>159</v>
      </c>
      <c r="D200" s="10" t="s">
        <v>158</v>
      </c>
      <c r="E200" s="39"/>
    </row>
    <row r="201" spans="1:6" x14ac:dyDescent="0.25">
      <c r="A201" s="54"/>
      <c r="B201" s="10" t="s">
        <v>160</v>
      </c>
      <c r="C201" s="11" t="s">
        <v>17</v>
      </c>
      <c r="D201" s="10" t="s">
        <v>160</v>
      </c>
      <c r="E201" s="34"/>
    </row>
    <row r="202" spans="1:6" x14ac:dyDescent="0.25">
      <c r="A202" s="54"/>
      <c r="B202" s="10" t="s">
        <v>161</v>
      </c>
      <c r="C202" s="11" t="s">
        <v>17</v>
      </c>
      <c r="D202" s="10" t="s">
        <v>161</v>
      </c>
      <c r="E202" s="34"/>
    </row>
    <row r="203" spans="1:6" x14ac:dyDescent="0.25">
      <c r="A203" s="54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6.4" x14ac:dyDescent="0.25">
      <c r="A204" s="54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6.4" x14ac:dyDescent="0.25">
      <c r="A205" s="54"/>
      <c r="B205" s="10" t="s">
        <v>164</v>
      </c>
      <c r="C205" s="11" t="s">
        <v>17</v>
      </c>
      <c r="D205" s="10" t="s">
        <v>164</v>
      </c>
      <c r="E205" s="34"/>
    </row>
    <row r="206" spans="1:6" ht="26.4" x14ac:dyDescent="0.25">
      <c r="A206" s="54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6.4" x14ac:dyDescent="0.25">
      <c r="A207" s="55"/>
      <c r="B207" s="10" t="s">
        <v>166</v>
      </c>
      <c r="C207" s="11" t="s">
        <v>17</v>
      </c>
      <c r="D207" s="10" t="s">
        <v>166</v>
      </c>
      <c r="E207" s="19"/>
    </row>
    <row r="208" spans="1:6" x14ac:dyDescent="0.25">
      <c r="A208" s="53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4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4"/>
      <c r="B210" s="10" t="s">
        <v>158</v>
      </c>
      <c r="C210" s="11" t="s">
        <v>159</v>
      </c>
      <c r="D210" s="10" t="s">
        <v>158</v>
      </c>
      <c r="E210" s="39"/>
    </row>
    <row r="211" spans="1:5" x14ac:dyDescent="0.25">
      <c r="A211" s="54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54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54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6.4" x14ac:dyDescent="0.25">
      <c r="A214" s="54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54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54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6.4" x14ac:dyDescent="0.25">
      <c r="A217" s="55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53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4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4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4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4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4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4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4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4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5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3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4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4"/>
      <c r="B230" s="10" t="s">
        <v>158</v>
      </c>
      <c r="C230" s="11" t="s">
        <v>159</v>
      </c>
      <c r="D230" s="10" t="s">
        <v>158</v>
      </c>
      <c r="E230" s="39"/>
    </row>
    <row r="231" spans="1:5" x14ac:dyDescent="0.25">
      <c r="A231" s="54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54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54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6.4" x14ac:dyDescent="0.25">
      <c r="A234" s="54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54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54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6.4" x14ac:dyDescent="0.25">
      <c r="A237" s="55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3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4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4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4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4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4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4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4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4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5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3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4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4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4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54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54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54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4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4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5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3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4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4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4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4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4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4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4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4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5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3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4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4"/>
      <c r="B270" s="10" t="s">
        <v>158</v>
      </c>
      <c r="C270" s="11" t="s">
        <v>159</v>
      </c>
      <c r="D270" s="10" t="s">
        <v>158</v>
      </c>
      <c r="E270" s="39"/>
    </row>
    <row r="271" spans="1:5" x14ac:dyDescent="0.25">
      <c r="A271" s="54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54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54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6.4" x14ac:dyDescent="0.25">
      <c r="A274" s="54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54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54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6.4" x14ac:dyDescent="0.25">
      <c r="A277" s="55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3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4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4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4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4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4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4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4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4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5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3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54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54"/>
      <c r="B290" s="10" t="s">
        <v>158</v>
      </c>
      <c r="C290" s="11" t="s">
        <v>159</v>
      </c>
      <c r="D290" s="10" t="s">
        <v>158</v>
      </c>
      <c r="E290" s="39"/>
    </row>
    <row r="291" spans="1:5" x14ac:dyDescent="0.25">
      <c r="A291" s="54"/>
      <c r="B291" s="10" t="s">
        <v>160</v>
      </c>
      <c r="C291" s="11" t="s">
        <v>17</v>
      </c>
      <c r="D291" s="10" t="s">
        <v>160</v>
      </c>
      <c r="E291" s="34"/>
    </row>
    <row r="292" spans="1:5" x14ac:dyDescent="0.25">
      <c r="A292" s="54"/>
      <c r="B292" s="10" t="s">
        <v>161</v>
      </c>
      <c r="C292" s="11" t="s">
        <v>17</v>
      </c>
      <c r="D292" s="10" t="s">
        <v>161</v>
      </c>
      <c r="E292" s="34"/>
    </row>
    <row r="293" spans="1:5" x14ac:dyDescent="0.25">
      <c r="A293" s="54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6.4" x14ac:dyDescent="0.25">
      <c r="A294" s="54"/>
      <c r="B294" s="10" t="s">
        <v>163</v>
      </c>
      <c r="C294" s="11" t="s">
        <v>17</v>
      </c>
      <c r="D294" s="10" t="s">
        <v>163</v>
      </c>
      <c r="E294" s="34"/>
    </row>
    <row r="295" spans="1:5" ht="26.4" x14ac:dyDescent="0.25">
      <c r="A295" s="54"/>
      <c r="B295" s="10" t="s">
        <v>164</v>
      </c>
      <c r="C295" s="11" t="s">
        <v>17</v>
      </c>
      <c r="D295" s="10" t="s">
        <v>164</v>
      </c>
      <c r="E295" s="34"/>
    </row>
    <row r="296" spans="1:5" ht="26.4" x14ac:dyDescent="0.25">
      <c r="A296" s="54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6.4" x14ac:dyDescent="0.25">
      <c r="A297" s="55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53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54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54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54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54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54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54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4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4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5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3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4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4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4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4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4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4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4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4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5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50" t="s">
        <v>182</v>
      </c>
      <c r="B318" s="51"/>
      <c r="C318" s="51"/>
      <c r="D318" s="51"/>
      <c r="E318" s="52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50" t="s">
        <v>188</v>
      </c>
      <c r="B323" s="51"/>
      <c r="C323" s="51"/>
      <c r="D323" s="51"/>
      <c r="E323" s="52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2021-03-25T07:20:13Z</dcterms:modified>
</cp:coreProperties>
</file>