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146" i="1"/>
  <c r="E67" i="1" l="1"/>
  <c r="E33" i="1" l="1"/>
  <c r="E184" i="1" l="1"/>
  <c r="E179" i="1"/>
  <c r="E174" i="1"/>
  <c r="E169" i="1"/>
  <c r="E164" i="1"/>
  <c r="E97" i="1" l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22" i="1"/>
  <c r="E21" i="1"/>
  <c r="E20" i="1"/>
  <c r="E142" i="1" l="1"/>
  <c r="E155" i="1" s="1"/>
  <c r="E36" i="1" l="1"/>
  <c r="E23" i="1" l="1"/>
  <c r="E29" i="1" s="1"/>
  <c r="E206" i="1" l="1"/>
  <c r="E102" i="1" l="1"/>
  <c r="E196" i="1" l="1"/>
  <c r="E31" i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<sst xmlns="http://schemas.openxmlformats.org/spreadsheetml/2006/main" count="1132" uniqueCount="199">
  <si>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</si>
  <si>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</si>
  <si>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</si>
  <si>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</si>
  <si>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</si>
  <si>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</si>
  <si>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</si>
  <si>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</si>
  <si>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</si>
  <si>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</si>
  <si>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</si>
  <si>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</si>
  <si>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</si>
  <si>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</si>
  <si>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</si>
  <si>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</si>
  <si>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</si>
  <si>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</si>
  <si>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</si>
  <si>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</si>
  <si>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</si>
  <si>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</si>
  <si>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</si>
  <si>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</si>
  <si>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</si>
  <si>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</si>
  <si>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</si>
  <si>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</si>
  <si>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</si>
  <si>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</si>
  <si>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</si>
  <si>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</si>
  <si>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</si>
  <si>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</si>
  <si>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</si>
  <si>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</si>
  <si>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</si>
  <si>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</si>
  <si>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</si>
  <si>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</si>
  <si>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</si>
  <si>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</si>
  <si>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</si>
  <si>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</si>
  <si>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</si>
  <si>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</si>
  <si>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</si>
  <si>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</si>
  <si>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</si>
  <si>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</si>
  <si>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</si>
  <si>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</si>
  <si>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</si>
  <si>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</si>
  <si>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</si>
  <si>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</si>
  <si>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</si>
  <si>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</si>
  <si>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</si>
  <si>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</si>
  <si>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</si>
  <si>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</si>
  <si>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</si>
  <si>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</si>
  <si>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</si>
  <si>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</si>
  <si>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</si>
  <si>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</si>
  <si>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</si>
  <si>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</si>
  <si>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</si>
  <si>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</si>
  <si>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</si>
  <si>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</si>
  <si>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</si>
  <si>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</si>
  <si>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</si>
  <si>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</si>
  <si>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</si>
  <si>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</si>
  <si>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</si>
  <si>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</si>
  <si>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</si>
  <si>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</si>
  <si>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</si>
  <si>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</si>
  <si>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</si>
  <si>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</si>
  <si>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</si>
  <si>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</si>
  <si>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</si>
  <si>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</si>
  <si>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</si>
  <si>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</si>
  <si>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</si>
  <si>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</si>
  <si>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</si>
  <si>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</si>
  <si>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</si>
  <si>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</si>
  <si>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</si>
  <si>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</si>
  <si>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</si>
  <si>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</si>
  <si>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</si>
  <si>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</si>
  <si>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</si>
  <si>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</si>
  <si>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</si>
  <si>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</si>
  <si>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</si>
  <si>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</si>
  <si>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</si>
  <si>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</si>
  <si>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</si>
  <si>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</si>
  <si>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</si>
  <si>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</si>
  <si>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</si>
  <si>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</si>
  <si>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</si>
  <si>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</si>
  <si>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</si>
  <si>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</si>
  <si>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</si>
  <si>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</si>
  <si>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</si>
  <si>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</si>
  <si>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</si>
  <si>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</si>
  <si>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</si>
  <si>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</si>
  <si>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</si>
  <si>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</si>
  <si>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</si>
  <si>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</si>
  <si>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</si>
  <si>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</si>
  <si>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</si>
  <si>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</si>
  <si>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</si>
  <si>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</si>
  <si>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</si>
  <si>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</si>
  <si>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</si>
  <si>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</si>
  <si>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</si>
  <si>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</si>
  <si>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</si>
  <si>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</si>
  <si>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</si>
  <si>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</si>
  <si>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</si>
  <si>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</si>
  <si>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</si>
  <si>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</si>
  <si>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</si>
  <si>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</si>
  <si>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</si>
  <si>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</si>
  <si>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</si>
  <si>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</si>
  <si>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</si>
  <si>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</si>
  <si>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</si>
  <si>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</si>
  <si>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</si>
  <si>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</si>
  <si>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</si>
  <si>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</si>
  <si>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</si>
  <si>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</si>
  <si>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</si>
  <si>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</si>
  <si>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</si>
  <si>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</si>
  <si>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</si>
  <si>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</si>
  <si>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</si>
  <si>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</si>
  <si>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</si>
  <si>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</si>
  <si>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</si>
  <si>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</si>
  <si>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</si>
  <si>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</si>
  <si>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</si>
  <si>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</si>
  <si>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</si>
  <si>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</si>
  <si>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</si>
  <si>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</si>
  <si>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</si>
  <si>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</si>
  <si>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</si>
  <si>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пр. Металлургов, д. 34</t>
  </si>
  <si>
    <t>общая площадь дома, кв. м. 8765,1</t>
  </si>
  <si>
    <t>Водоотведение при содержании общего имущества</t>
  </si>
  <si>
    <t>Отчет ООО УК "Триумф"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</si>
</sst>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0" applyNumberFormat="1" applyFont="1" applyFill="1" applyBorder="1" applyAlignment="1">
      <alignment vertical="center" wrapText="1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43" fontId="12" fillId="0" borderId="6" xfId="3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23" zoomScaleNormal="100" zoomScaleSheetLayoutView="100" workbookViewId="0">
      <selection activeCell="L38" sqref="L38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8" style="4" customWidth="1"/>
    <col min="7" max="16384" width="9.140625" style="1"/>
  </cols>
  <sheetData>
    <row r="1" spans="1:6" ht="13.9" x14ac:dyDescent="0.25">
      <c r="D1" s="2"/>
      <c r="E1" s="3"/>
    </row>
    <row r="2" spans="1:6" ht="13.9" x14ac:dyDescent="0.25">
      <c r="D2" s="2"/>
      <c r="E2" s="2"/>
    </row>
    <row r="3" spans="1:6" ht="15" customHeight="1" x14ac:dyDescent="0.25">
      <c r="A3" s="54" t="s">
        <v>198</v>
      </c>
      <c r="B3" s="54"/>
      <c r="C3" s="54"/>
      <c r="D3" s="54"/>
      <c r="E3" s="54"/>
    </row>
    <row r="4" spans="1:6" ht="15" customHeight="1" x14ac:dyDescent="0.25">
      <c r="A4" s="54" t="s">
        <v>0</v>
      </c>
      <c r="B4" s="54"/>
      <c r="C4" s="54"/>
      <c r="D4" s="54"/>
      <c r="E4" s="54"/>
    </row>
    <row r="5" spans="1:6" ht="15" customHeight="1" x14ac:dyDescent="0.25">
      <c r="A5" s="54" t="s">
        <v>195</v>
      </c>
      <c r="B5" s="54"/>
      <c r="C5" s="54"/>
      <c r="D5" s="54"/>
      <c r="E5" s="54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5" t="s">
        <v>196</v>
      </c>
      <c r="B7" s="55"/>
      <c r="C7" s="55"/>
      <c r="D7" s="55"/>
      <c r="E7" s="55"/>
    </row>
    <row r="8" spans="1:6" x14ac:dyDescent="0.25">
      <c r="A8" s="55" t="s">
        <v>1</v>
      </c>
      <c r="B8" s="55"/>
      <c r="C8" s="55"/>
      <c r="D8" s="55"/>
      <c r="E8" s="55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44644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>
        <v>-662252.35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313788.64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2266990.44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E19*0.5454</f>
        <v>1236416.5859759999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E19*0.2801</f>
        <v>634984.02224399999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E19*0.1745</f>
        <v>395589.83177999995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2253319.31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2253319.31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3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3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2"/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1591066.96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8">
        <f>E29-E36</f>
        <v>-241268.91999999993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327459.77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4">
        <f>E39+E44+E49+E54+E59+E69+E74+E84+E94+E99+E64</f>
        <v>1832335.88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5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2"/>
      <c r="B39" s="10" t="s">
        <v>70</v>
      </c>
      <c r="C39" s="11" t="s">
        <v>17</v>
      </c>
      <c r="D39" s="10" t="s">
        <v>70</v>
      </c>
      <c r="E39" s="31">
        <f>0.2*8765.1*12</f>
        <v>21036.240000000002</v>
      </c>
    </row>
    <row r="40" spans="1:6" x14ac:dyDescent="0.25">
      <c r="A40" s="5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3"/>
      <c r="B42" s="10" t="s">
        <v>78</v>
      </c>
      <c r="C42" s="11" t="s">
        <v>17</v>
      </c>
      <c r="D42" s="10" t="s">
        <v>78</v>
      </c>
      <c r="E42" s="33">
        <f>E39/12/8765.1</f>
        <v>0.2</v>
      </c>
    </row>
    <row r="43" spans="1:6" ht="63.75" x14ac:dyDescent="0.25">
      <c r="A43" s="5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2"/>
      <c r="B44" s="10" t="s">
        <v>70</v>
      </c>
      <c r="C44" s="11" t="s">
        <v>17</v>
      </c>
      <c r="D44" s="10" t="s">
        <v>70</v>
      </c>
      <c r="E44" s="31">
        <f>2.36*12*8765.1</f>
        <v>248227.63200000001</v>
      </c>
    </row>
    <row r="45" spans="1:6" x14ac:dyDescent="0.25">
      <c r="A45" s="52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3"/>
      <c r="B47" s="10" t="s">
        <v>78</v>
      </c>
      <c r="C47" s="11" t="s">
        <v>17</v>
      </c>
      <c r="D47" s="10" t="s">
        <v>78</v>
      </c>
      <c r="E47" s="33">
        <f>E44/12/8765.1</f>
        <v>2.3600000000000003</v>
      </c>
    </row>
    <row r="48" spans="1:6" ht="25.5" x14ac:dyDescent="0.25">
      <c r="A48" s="5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2"/>
      <c r="B49" s="10" t="s">
        <v>70</v>
      </c>
      <c r="C49" s="11" t="s">
        <v>17</v>
      </c>
      <c r="D49" s="10" t="s">
        <v>70</v>
      </c>
      <c r="E49" s="31">
        <f>3.05*12*8765.1</f>
        <v>320802.65999999997</v>
      </c>
    </row>
    <row r="50" spans="1:6" ht="38.25" x14ac:dyDescent="0.25">
      <c r="A50" s="5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3"/>
      <c r="B52" s="10" t="s">
        <v>78</v>
      </c>
      <c r="C52" s="11" t="s">
        <v>17</v>
      </c>
      <c r="D52" s="10" t="s">
        <v>78</v>
      </c>
      <c r="E52" s="33">
        <f>E49/12/8765.1</f>
        <v>3.0499999999999994</v>
      </c>
    </row>
    <row r="53" spans="1:6" ht="25.5" x14ac:dyDescent="0.25">
      <c r="A53" s="5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2"/>
      <c r="B54" s="10" t="s">
        <v>70</v>
      </c>
      <c r="C54" s="11" t="s">
        <v>17</v>
      </c>
      <c r="D54" s="10" t="s">
        <v>70</v>
      </c>
      <c r="E54" s="31">
        <f>2*12*8765.1</f>
        <v>210362.40000000002</v>
      </c>
    </row>
    <row r="55" spans="1:6" x14ac:dyDescent="0.25">
      <c r="A55" s="5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3"/>
      <c r="B57" s="10" t="s">
        <v>78</v>
      </c>
      <c r="C57" s="11" t="s">
        <v>17</v>
      </c>
      <c r="D57" s="10" t="s">
        <v>78</v>
      </c>
      <c r="E57" s="33">
        <f>E54/12/8765.1</f>
        <v>2</v>
      </c>
    </row>
    <row r="58" spans="1:6" ht="25.5" x14ac:dyDescent="0.25">
      <c r="A58" s="5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2"/>
      <c r="B59" s="10" t="s">
        <v>70</v>
      </c>
      <c r="C59" s="11" t="s">
        <v>17</v>
      </c>
      <c r="D59" s="10" t="s">
        <v>70</v>
      </c>
      <c r="E59" s="31">
        <f>0.16*12*8765.1</f>
        <v>16828.991999999998</v>
      </c>
    </row>
    <row r="60" spans="1:6" x14ac:dyDescent="0.25">
      <c r="A60" s="5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3"/>
      <c r="B62" s="10" t="s">
        <v>78</v>
      </c>
      <c r="C62" s="11" t="s">
        <v>17</v>
      </c>
      <c r="D62" s="10" t="s">
        <v>78</v>
      </c>
      <c r="E62" s="33">
        <f>E59/12/8765.1</f>
        <v>0.15999999999999998</v>
      </c>
    </row>
    <row r="63" spans="1:6" ht="25.5" x14ac:dyDescent="0.25">
      <c r="A63" s="5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2"/>
      <c r="B64" s="10" t="s">
        <v>70</v>
      </c>
      <c r="C64" s="11" t="s">
        <v>17</v>
      </c>
      <c r="D64" s="10" t="s">
        <v>70</v>
      </c>
      <c r="E64" s="31">
        <v>96846.080000000002</v>
      </c>
    </row>
    <row r="65" spans="1:6" ht="25.5" x14ac:dyDescent="0.25">
      <c r="A65" s="5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3"/>
      <c r="B67" s="10" t="s">
        <v>78</v>
      </c>
      <c r="C67" s="11" t="s">
        <v>17</v>
      </c>
      <c r="D67" s="10" t="s">
        <v>78</v>
      </c>
      <c r="E67" s="36">
        <f>E64/12/8765.1</f>
        <v>0.92075465957794744</v>
      </c>
    </row>
    <row r="68" spans="1:6" ht="25.5" x14ac:dyDescent="0.25">
      <c r="A68" s="5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2"/>
      <c r="B69" s="10" t="s">
        <v>70</v>
      </c>
      <c r="C69" s="11" t="s">
        <v>17</v>
      </c>
      <c r="D69" s="10" t="s">
        <v>70</v>
      </c>
      <c r="E69" s="31">
        <f>0.63*12*8765.1</f>
        <v>66264.156000000003</v>
      </c>
    </row>
    <row r="70" spans="1:6" x14ac:dyDescent="0.25">
      <c r="A70" s="5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3"/>
      <c r="B72" s="10" t="s">
        <v>78</v>
      </c>
      <c r="C72" s="11" t="s">
        <v>17</v>
      </c>
      <c r="D72" s="10" t="s">
        <v>78</v>
      </c>
      <c r="E72" s="33">
        <f>E69/12/8765.1</f>
        <v>0.63</v>
      </c>
    </row>
    <row r="73" spans="1:6" ht="25.5" x14ac:dyDescent="0.25">
      <c r="A73" s="5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2"/>
      <c r="B74" s="10" t="s">
        <v>70</v>
      </c>
      <c r="C74" s="11" t="s">
        <v>17</v>
      </c>
      <c r="D74" s="10" t="s">
        <v>70</v>
      </c>
      <c r="E74" s="31">
        <f>35060.4*12</f>
        <v>420724.80000000005</v>
      </c>
    </row>
    <row r="75" spans="1:6" ht="38.25" x14ac:dyDescent="0.25">
      <c r="A75" s="5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3"/>
      <c r="B77" s="10" t="s">
        <v>78</v>
      </c>
      <c r="C77" s="11" t="s">
        <v>17</v>
      </c>
      <c r="D77" s="10" t="s">
        <v>78</v>
      </c>
      <c r="E77" s="33">
        <f>E74/12/8765.1</f>
        <v>4</v>
      </c>
    </row>
    <row r="78" spans="1:6" ht="51" x14ac:dyDescent="0.25">
      <c r="A78" s="5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2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5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3"/>
      <c r="B82" s="10" t="s">
        <v>78</v>
      </c>
      <c r="C82" s="11" t="s">
        <v>17</v>
      </c>
      <c r="D82" s="10" t="s">
        <v>78</v>
      </c>
      <c r="E82" s="19"/>
    </row>
    <row r="83" spans="1:6" ht="25.5" x14ac:dyDescent="0.25">
      <c r="A83" s="5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2"/>
      <c r="B84" s="10" t="s">
        <v>70</v>
      </c>
      <c r="C84" s="11" t="s">
        <v>17</v>
      </c>
      <c r="D84" s="10" t="s">
        <v>70</v>
      </c>
      <c r="E84" s="31">
        <f>2629.53*12</f>
        <v>31554.36</v>
      </c>
    </row>
    <row r="85" spans="1:6" ht="38.25" x14ac:dyDescent="0.25">
      <c r="A85" s="5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3"/>
      <c r="B87" s="10" t="s">
        <v>78</v>
      </c>
      <c r="C87" s="11" t="s">
        <v>17</v>
      </c>
      <c r="D87" s="10" t="s">
        <v>78</v>
      </c>
      <c r="E87" s="33">
        <f>E84/12/8765.1</f>
        <v>0.3</v>
      </c>
    </row>
    <row r="88" spans="1:6" ht="25.5" x14ac:dyDescent="0.25">
      <c r="A88" s="5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2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3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2"/>
      <c r="B94" s="10" t="s">
        <v>70</v>
      </c>
      <c r="C94" s="11" t="s">
        <v>17</v>
      </c>
      <c r="D94" s="10" t="s">
        <v>70</v>
      </c>
      <c r="E94" s="31">
        <f>33307.38*12</f>
        <v>399688.55999999994</v>
      </c>
    </row>
    <row r="95" spans="1:6" x14ac:dyDescent="0.25">
      <c r="A95" s="5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3"/>
      <c r="B97" s="10" t="s">
        <v>78</v>
      </c>
      <c r="C97" s="11" t="s">
        <v>17</v>
      </c>
      <c r="D97" s="10" t="s">
        <v>78</v>
      </c>
      <c r="E97" s="33">
        <f>E94/12/8765.1</f>
        <v>3.7999999999999994</v>
      </c>
    </row>
    <row r="98" spans="1:6" ht="25.5" hidden="1" x14ac:dyDescent="0.25">
      <c r="A98" s="5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3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5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2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3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2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3"/>
      <c r="B122" s="10" t="s">
        <v>78</v>
      </c>
      <c r="C122" s="11" t="s">
        <v>17</v>
      </c>
      <c r="D122" s="10" t="s">
        <v>78</v>
      </c>
      <c r="E122" s="19"/>
    </row>
    <row r="123" spans="1:6" ht="51" hidden="1" x14ac:dyDescent="0.25">
      <c r="A123" s="5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hidden="1" x14ac:dyDescent="0.25">
      <c r="A124" s="52"/>
      <c r="B124" s="10" t="s">
        <v>70</v>
      </c>
      <c r="C124" s="11" t="s">
        <v>17</v>
      </c>
      <c r="D124" s="10" t="s">
        <v>70</v>
      </c>
      <c r="E124" s="12"/>
    </row>
    <row r="125" spans="1:6" hidden="1" x14ac:dyDescent="0.25">
      <c r="A125" s="5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hidden="1" customHeight="1" x14ac:dyDescent="0.25">
      <c r="A126" s="5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hidden="1" x14ac:dyDescent="0.25">
      <c r="A127" s="53"/>
      <c r="B127" s="10" t="s">
        <v>78</v>
      </c>
      <c r="C127" s="11" t="s">
        <v>17</v>
      </c>
      <c r="D127" s="10" t="s">
        <v>78</v>
      </c>
      <c r="E127" s="19"/>
    </row>
    <row r="128" spans="1:6" ht="25.5" x14ac:dyDescent="0.25">
      <c r="A128" s="51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52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5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1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52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3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106</v>
      </c>
      <c r="B138" s="49"/>
      <c r="C138" s="49"/>
      <c r="D138" s="49"/>
      <c r="E138" s="50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2">
        <v>56567.48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2">
        <f>E161+E166+E171+E181+E176</f>
        <v>121765.73000000001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1">
        <f>28892.1+1368.12+6197.11+7966.8+76295.42</f>
        <v>120719.54999999999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2">
        <f>E146</f>
        <v>120719.54999999999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E141+E142-E146</f>
        <v>57613.660000000033</v>
      </c>
    </row>
    <row r="156" spans="1:5" ht="36.75" customHeight="1" x14ac:dyDescent="0.25">
      <c r="A156" s="48" t="s">
        <v>126</v>
      </c>
      <c r="B156" s="49"/>
      <c r="C156" s="49"/>
      <c r="D156" s="49"/>
      <c r="E156" s="50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129</v>
      </c>
      <c r="B159" s="49"/>
      <c r="C159" s="49"/>
      <c r="D159" s="49"/>
      <c r="E159" s="50"/>
    </row>
    <row r="160" spans="1:5" ht="51" x14ac:dyDescent="0.25">
      <c r="A160" s="51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52"/>
      <c r="B161" s="10" t="s">
        <v>70</v>
      </c>
      <c r="C161" s="11" t="s">
        <v>17</v>
      </c>
      <c r="D161" s="10" t="s">
        <v>70</v>
      </c>
      <c r="E161" s="31">
        <v>6281.4</v>
      </c>
    </row>
    <row r="162" spans="1:6" x14ac:dyDescent="0.25">
      <c r="A162" s="5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3"/>
      <c r="B164" s="10" t="s">
        <v>78</v>
      </c>
      <c r="C164" s="11" t="s">
        <v>17</v>
      </c>
      <c r="D164" s="10" t="s">
        <v>78</v>
      </c>
      <c r="E164" s="33">
        <f>E161/12/8765.1</f>
        <v>5.9719797834594003E-2</v>
      </c>
      <c r="F164" s="5"/>
    </row>
    <row r="165" spans="1:6" ht="63.75" x14ac:dyDescent="0.25">
      <c r="A165" s="51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52"/>
      <c r="B166" s="10" t="s">
        <v>70</v>
      </c>
      <c r="C166" s="11" t="s">
        <v>17</v>
      </c>
      <c r="D166" s="10" t="s">
        <v>70</v>
      </c>
      <c r="E166" s="31">
        <v>29316.36</v>
      </c>
      <c r="F166" s="5"/>
    </row>
    <row r="167" spans="1:6" x14ac:dyDescent="0.25">
      <c r="A167" s="5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3"/>
      <c r="B169" s="10" t="s">
        <v>78</v>
      </c>
      <c r="C169" s="11" t="s">
        <v>17</v>
      </c>
      <c r="D169" s="10" t="s">
        <v>78</v>
      </c>
      <c r="E169" s="33">
        <f>E166/12/8765.1</f>
        <v>0.27872243328655694</v>
      </c>
      <c r="F169" s="5"/>
    </row>
    <row r="170" spans="1:6" ht="63.75" x14ac:dyDescent="0.25">
      <c r="A170" s="51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52"/>
      <c r="B171" s="10" t="s">
        <v>70</v>
      </c>
      <c r="C171" s="11" t="s">
        <v>17</v>
      </c>
      <c r="D171" s="10" t="s">
        <v>70</v>
      </c>
      <c r="E171" s="31">
        <v>1386.54</v>
      </c>
      <c r="F171" s="5"/>
    </row>
    <row r="172" spans="1:6" x14ac:dyDescent="0.25">
      <c r="A172" s="5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3"/>
      <c r="B174" s="10" t="s">
        <v>78</v>
      </c>
      <c r="C174" s="11" t="s">
        <v>17</v>
      </c>
      <c r="D174" s="10" t="s">
        <v>78</v>
      </c>
      <c r="E174" s="36">
        <f>E171/12/8765.1</f>
        <v>1.3182393811821885E-2</v>
      </c>
      <c r="F174" s="5"/>
    </row>
    <row r="175" spans="1:6" ht="38.25" x14ac:dyDescent="0.25">
      <c r="A175" s="51" t="s">
        <v>107</v>
      </c>
      <c r="B175" s="10" t="s">
        <v>72</v>
      </c>
      <c r="C175" s="11" t="s">
        <v>9</v>
      </c>
      <c r="D175" s="10" t="s">
        <v>72</v>
      </c>
      <c r="E175" s="19" t="s">
        <v>197</v>
      </c>
      <c r="F175" s="5"/>
    </row>
    <row r="176" spans="1:6" x14ac:dyDescent="0.25">
      <c r="A176" s="52"/>
      <c r="B176" s="10" t="s">
        <v>70</v>
      </c>
      <c r="C176" s="11" t="s">
        <v>17</v>
      </c>
      <c r="D176" s="10" t="s">
        <v>70</v>
      </c>
      <c r="E176" s="31">
        <v>8097.66</v>
      </c>
      <c r="F176" s="5"/>
    </row>
    <row r="177" spans="1:6" x14ac:dyDescent="0.25">
      <c r="A177" s="5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3"/>
      <c r="B179" s="10" t="s">
        <v>78</v>
      </c>
      <c r="C179" s="11" t="s">
        <v>17</v>
      </c>
      <c r="D179" s="10" t="s">
        <v>78</v>
      </c>
      <c r="E179" s="36">
        <f>E176/12/8765.1</f>
        <v>7.6987712633056093E-2</v>
      </c>
      <c r="F179" s="5"/>
    </row>
    <row r="180" spans="1:6" ht="51" x14ac:dyDescent="0.25">
      <c r="A180" s="51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52"/>
      <c r="B181" s="10" t="s">
        <v>70</v>
      </c>
      <c r="C181" s="11" t="s">
        <v>17</v>
      </c>
      <c r="D181" s="10" t="s">
        <v>70</v>
      </c>
      <c r="E181" s="31">
        <v>76683.77</v>
      </c>
      <c r="F181" s="5"/>
    </row>
    <row r="182" spans="1:6" x14ac:dyDescent="0.25">
      <c r="A182" s="5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3"/>
      <c r="B184" s="10" t="s">
        <v>78</v>
      </c>
      <c r="C184" s="11" t="s">
        <v>17</v>
      </c>
      <c r="D184" s="10" t="s">
        <v>78</v>
      </c>
      <c r="E184" s="33">
        <f>E181/12/8765.1</f>
        <v>0.72906346381292475</v>
      </c>
    </row>
    <row r="185" spans="1:6" ht="15" hidden="1" customHeight="1" x14ac:dyDescent="0.25">
      <c r="A185" s="48" t="s">
        <v>137</v>
      </c>
      <c r="B185" s="49"/>
      <c r="C185" s="49"/>
      <c r="D185" s="49"/>
      <c r="E185" s="50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8" t="s">
        <v>147</v>
      </c>
      <c r="B190" s="49"/>
      <c r="C190" s="49"/>
      <c r="D190" s="49"/>
      <c r="E190" s="50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8" t="s">
        <v>154</v>
      </c>
      <c r="B197" s="49"/>
      <c r="C197" s="49"/>
      <c r="D197" s="49"/>
      <c r="E197" s="50"/>
    </row>
    <row r="198" spans="1:6" hidden="1" x14ac:dyDescent="0.25">
      <c r="A198" s="45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6" hidden="1" x14ac:dyDescent="0.25">
      <c r="A199" s="46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6" ht="15" hidden="1" customHeight="1" x14ac:dyDescent="0.25">
      <c r="A200" s="46"/>
      <c r="B200" s="10" t="s">
        <v>158</v>
      </c>
      <c r="C200" s="11" t="s">
        <v>159</v>
      </c>
      <c r="D200" s="10" t="s">
        <v>158</v>
      </c>
      <c r="E200" s="39"/>
    </row>
    <row r="201" spans="1:6" hidden="1" x14ac:dyDescent="0.25">
      <c r="A201" s="46"/>
      <c r="B201" s="10" t="s">
        <v>160</v>
      </c>
      <c r="C201" s="11" t="s">
        <v>17</v>
      </c>
      <c r="D201" s="10" t="s">
        <v>160</v>
      </c>
      <c r="E201" s="34"/>
    </row>
    <row r="202" spans="1:6" hidden="1" x14ac:dyDescent="0.25">
      <c r="A202" s="46"/>
      <c r="B202" s="10" t="s">
        <v>161</v>
      </c>
      <c r="C202" s="11" t="s">
        <v>17</v>
      </c>
      <c r="D202" s="10" t="s">
        <v>161</v>
      </c>
      <c r="E202" s="34"/>
    </row>
    <row r="203" spans="1:6" hidden="1" x14ac:dyDescent="0.25">
      <c r="A203" s="46"/>
      <c r="B203" s="10" t="s">
        <v>162</v>
      </c>
      <c r="C203" s="11" t="s">
        <v>17</v>
      </c>
      <c r="D203" s="10" t="s">
        <v>162</v>
      </c>
      <c r="E203" s="34"/>
    </row>
    <row r="204" spans="1:6" ht="25.5" hidden="1" x14ac:dyDescent="0.25">
      <c r="A204" s="46"/>
      <c r="B204" s="10" t="s">
        <v>163</v>
      </c>
      <c r="C204" s="11" t="s">
        <v>17</v>
      </c>
      <c r="D204" s="10" t="s">
        <v>163</v>
      </c>
      <c r="E204" s="34"/>
      <c r="F204" s="37"/>
    </row>
    <row r="205" spans="1:6" ht="25.5" hidden="1" x14ac:dyDescent="0.25">
      <c r="A205" s="46"/>
      <c r="B205" s="10" t="s">
        <v>164</v>
      </c>
      <c r="C205" s="11" t="s">
        <v>17</v>
      </c>
      <c r="D205" s="10" t="s">
        <v>164</v>
      </c>
      <c r="E205" s="34"/>
    </row>
    <row r="206" spans="1:6" ht="25.5" hidden="1" x14ac:dyDescent="0.25">
      <c r="A206" s="46"/>
      <c r="B206" s="10" t="s">
        <v>165</v>
      </c>
      <c r="C206" s="11" t="s">
        <v>17</v>
      </c>
      <c r="D206" s="10" t="s">
        <v>165</v>
      </c>
      <c r="E206" s="34">
        <f>E204-E205</f>
        <v>0</v>
      </c>
    </row>
    <row r="207" spans="1:6" ht="25.5" hidden="1" x14ac:dyDescent="0.25">
      <c r="A207" s="47"/>
      <c r="B207" s="10" t="s">
        <v>166</v>
      </c>
      <c r="C207" s="11" t="s">
        <v>17</v>
      </c>
      <c r="D207" s="10" t="s">
        <v>166</v>
      </c>
      <c r="E207" s="19"/>
    </row>
    <row r="208" spans="1:6" hidden="1" x14ac:dyDescent="0.25">
      <c r="A208" s="45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46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46"/>
      <c r="B210" s="10" t="s">
        <v>158</v>
      </c>
      <c r="C210" s="11" t="s">
        <v>159</v>
      </c>
      <c r="D210" s="10" t="s">
        <v>158</v>
      </c>
      <c r="E210" s="39"/>
    </row>
    <row r="211" spans="1:5" hidden="1" x14ac:dyDescent="0.25">
      <c r="A211" s="46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46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46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46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46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46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47"/>
      <c r="B217" s="10" t="s">
        <v>166</v>
      </c>
      <c r="C217" s="11" t="s">
        <v>17</v>
      </c>
      <c r="D217" s="10" t="s">
        <v>166</v>
      </c>
      <c r="E217" s="19"/>
    </row>
    <row r="218" spans="1:5" ht="25.5" hidden="1" x14ac:dyDescent="0.25">
      <c r="A218" s="45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46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46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46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46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46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46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46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46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47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5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46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46"/>
      <c r="B230" s="10" t="s">
        <v>158</v>
      </c>
      <c r="C230" s="11" t="s">
        <v>159</v>
      </c>
      <c r="D230" s="10" t="s">
        <v>158</v>
      </c>
      <c r="E230" s="39"/>
    </row>
    <row r="231" spans="1:5" hidden="1" x14ac:dyDescent="0.25">
      <c r="A231" s="46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46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46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46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46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46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47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5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46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46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46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46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46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46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46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46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47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5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46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46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46"/>
      <c r="B251" s="10" t="s">
        <v>160</v>
      </c>
      <c r="C251" s="11" t="s">
        <v>17</v>
      </c>
      <c r="D251" s="10" t="s">
        <v>160</v>
      </c>
      <c r="E251" s="19"/>
    </row>
    <row r="252" spans="1:5" hidden="1" x14ac:dyDescent="0.25">
      <c r="A252" s="46"/>
      <c r="B252" s="10" t="s">
        <v>161</v>
      </c>
      <c r="C252" s="11" t="s">
        <v>17</v>
      </c>
      <c r="D252" s="10" t="s">
        <v>161</v>
      </c>
      <c r="E252" s="19"/>
    </row>
    <row r="253" spans="1:5" hidden="1" x14ac:dyDescent="0.25">
      <c r="A253" s="46"/>
      <c r="B253" s="10" t="s">
        <v>162</v>
      </c>
      <c r="C253" s="11" t="s">
        <v>17</v>
      </c>
      <c r="D253" s="10" t="s">
        <v>162</v>
      </c>
      <c r="E253" s="19"/>
    </row>
    <row r="254" spans="1:5" ht="25.5" hidden="1" x14ac:dyDescent="0.25">
      <c r="A254" s="46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46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46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47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5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46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46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46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46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46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46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46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46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47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5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46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46"/>
      <c r="B270" s="10" t="s">
        <v>158</v>
      </c>
      <c r="C270" s="11" t="s">
        <v>159</v>
      </c>
      <c r="D270" s="10" t="s">
        <v>158</v>
      </c>
      <c r="E270" s="39"/>
    </row>
    <row r="271" spans="1:5" hidden="1" x14ac:dyDescent="0.25">
      <c r="A271" s="46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46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46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46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46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46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47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5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46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46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46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46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46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46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46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46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47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5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5" hidden="1" x14ac:dyDescent="0.25">
      <c r="A289" s="46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5" ht="15" hidden="1" customHeight="1" x14ac:dyDescent="0.25">
      <c r="A290" s="46"/>
      <c r="B290" s="10" t="s">
        <v>158</v>
      </c>
      <c r="C290" s="11" t="s">
        <v>159</v>
      </c>
      <c r="D290" s="10" t="s">
        <v>158</v>
      </c>
      <c r="E290" s="39"/>
    </row>
    <row r="291" spans="1:5" hidden="1" x14ac:dyDescent="0.25">
      <c r="A291" s="46"/>
      <c r="B291" s="10" t="s">
        <v>160</v>
      </c>
      <c r="C291" s="11" t="s">
        <v>17</v>
      </c>
      <c r="D291" s="10" t="s">
        <v>160</v>
      </c>
      <c r="E291" s="34"/>
    </row>
    <row r="292" spans="1:5" hidden="1" x14ac:dyDescent="0.25">
      <c r="A292" s="46"/>
      <c r="B292" s="10" t="s">
        <v>161</v>
      </c>
      <c r="C292" s="11" t="s">
        <v>17</v>
      </c>
      <c r="D292" s="10" t="s">
        <v>161</v>
      </c>
      <c r="E292" s="34"/>
    </row>
    <row r="293" spans="1:5" hidden="1" x14ac:dyDescent="0.25">
      <c r="A293" s="46"/>
      <c r="B293" s="10" t="s">
        <v>162</v>
      </c>
      <c r="C293" s="11" t="s">
        <v>17</v>
      </c>
      <c r="D293" s="10" t="s">
        <v>162</v>
      </c>
      <c r="E293" s="34"/>
    </row>
    <row r="294" spans="1:5" ht="25.5" hidden="1" x14ac:dyDescent="0.25">
      <c r="A294" s="46"/>
      <c r="B294" s="10" t="s">
        <v>163</v>
      </c>
      <c r="C294" s="11" t="s">
        <v>17</v>
      </c>
      <c r="D294" s="10" t="s">
        <v>163</v>
      </c>
      <c r="E294" s="34"/>
    </row>
    <row r="295" spans="1:5" ht="25.5" hidden="1" x14ac:dyDescent="0.25">
      <c r="A295" s="46"/>
      <c r="B295" s="10" t="s">
        <v>164</v>
      </c>
      <c r="C295" s="11" t="s">
        <v>17</v>
      </c>
      <c r="D295" s="10" t="s">
        <v>164</v>
      </c>
      <c r="E295" s="34"/>
    </row>
    <row r="296" spans="1:5" ht="25.5" hidden="1" x14ac:dyDescent="0.25">
      <c r="A296" s="46"/>
      <c r="B296" s="10" t="s">
        <v>165</v>
      </c>
      <c r="C296" s="11" t="s">
        <v>17</v>
      </c>
      <c r="D296" s="10" t="s">
        <v>165</v>
      </c>
      <c r="E296" s="34"/>
    </row>
    <row r="297" spans="1:5" ht="25.5" hidden="1" x14ac:dyDescent="0.25">
      <c r="A297" s="47"/>
      <c r="B297" s="10" t="s">
        <v>166</v>
      </c>
      <c r="C297" s="11" t="s">
        <v>17</v>
      </c>
      <c r="D297" s="10" t="s">
        <v>166</v>
      </c>
      <c r="E297" s="19"/>
    </row>
    <row r="298" spans="1:5" hidden="1" x14ac:dyDescent="0.25">
      <c r="A298" s="45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5" hidden="1" x14ac:dyDescent="0.25">
      <c r="A299" s="46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5" ht="15" hidden="1" customHeight="1" x14ac:dyDescent="0.25">
      <c r="A300" s="46"/>
      <c r="B300" s="10" t="s">
        <v>158</v>
      </c>
      <c r="C300" s="11" t="s">
        <v>159</v>
      </c>
      <c r="D300" s="10" t="s">
        <v>158</v>
      </c>
      <c r="E300" s="19"/>
    </row>
    <row r="301" spans="1:5" hidden="1" x14ac:dyDescent="0.25">
      <c r="A301" s="46"/>
      <c r="B301" s="10" t="s">
        <v>160</v>
      </c>
      <c r="C301" s="11" t="s">
        <v>17</v>
      </c>
      <c r="D301" s="10" t="s">
        <v>160</v>
      </c>
      <c r="E301" s="19"/>
    </row>
    <row r="302" spans="1:5" hidden="1" x14ac:dyDescent="0.25">
      <c r="A302" s="46"/>
      <c r="B302" s="10" t="s">
        <v>161</v>
      </c>
      <c r="C302" s="11" t="s">
        <v>17</v>
      </c>
      <c r="D302" s="10" t="s">
        <v>161</v>
      </c>
      <c r="E302" s="19"/>
    </row>
    <row r="303" spans="1:5" hidden="1" x14ac:dyDescent="0.25">
      <c r="A303" s="46"/>
      <c r="B303" s="10" t="s">
        <v>162</v>
      </c>
      <c r="C303" s="11" t="s">
        <v>17</v>
      </c>
      <c r="D303" s="10" t="s">
        <v>162</v>
      </c>
      <c r="E303" s="19"/>
    </row>
    <row r="304" spans="1:5" ht="25.5" hidden="1" x14ac:dyDescent="0.25">
      <c r="A304" s="46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46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46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47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5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46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46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46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46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46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46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46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46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47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8" t="s">
        <v>182</v>
      </c>
      <c r="B318" s="49"/>
      <c r="C318" s="49"/>
      <c r="D318" s="49"/>
      <c r="E318" s="50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12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12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8" t="s">
        <v>188</v>
      </c>
      <c r="B323" s="49"/>
      <c r="C323" s="49"/>
      <c r="D323" s="49"/>
      <c r="E323" s="50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12">
        <v>4</v>
      </c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40">
        <v>116148.6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2022-03-11T03:55:24Z</cp:lastPrinted>
  <dcterms:created xsi:type="dcterms:W3CDTF">2019-01-24T04:09:30Z</dcterms:created>
  <dcterms:modified xsi:type="dcterms:W3CDTF">2022-03-29T06:22:59Z</dcterms:modified>
</cp:coreProperties>
</file>