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47" i="1" l="1"/>
  <c r="E27" i="1" l="1"/>
  <c r="E67" i="1" l="1"/>
  <c r="E23" i="1" l="1"/>
  <c r="E169" i="1" l="1"/>
  <c r="E184" i="1" l="1"/>
  <c r="E179" i="1"/>
  <c r="E174" i="1"/>
  <c r="E16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2" i="1" l="1"/>
  <c r="E21" i="1"/>
  <c r="E20" i="1"/>
  <c r="E196" i="1" l="1"/>
  <c r="E142" i="1"/>
  <c r="E146" i="1" l="1"/>
  <c r="E155" i="1" l="1"/>
  <c r="E143" i="1"/>
  <c r="E137" i="1"/>
  <c r="E127" i="1"/>
  <c r="E102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<sst xmlns="http://schemas.openxmlformats.org/spreadsheetml/2006/main" count="1132" uniqueCount="199">
  <si>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</si>
  <si>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</si>
  <si>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</si>
  <si>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</si>
  <si>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</si>
  <si>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</si>
  <si>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</si>
  <si>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</si>
  <si>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</si>
  <si>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</si>
  <si>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</si>
  <si>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</si>
  <si>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</si>
  <si>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</si>
  <si>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</si>
  <si>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</si>
  <si>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</si>
  <si>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</si>
  <si>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</si>
  <si>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</si>
  <si>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</si>
  <si>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</si>
  <si>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</si>
  <si>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</si>
  <si>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</si>
  <si>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</si>
  <si>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</si>
  <si>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</si>
  <si>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</si>
  <si>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</si>
  <si>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</si>
  <si>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</si>
  <si>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</si>
  <si>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</si>
  <si>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</si>
  <si>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</si>
  <si>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</si>
  <si>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</si>
  <si>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</si>
  <si>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</si>
  <si>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</si>
  <si>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</si>
  <si>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</si>
  <si>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</si>
  <si>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</si>
  <si>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</si>
  <si>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</si>
  <si>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</si>
  <si>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</si>
  <si>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</si>
  <si>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</si>
  <si>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</si>
  <si>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</si>
  <si>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</si>
  <si>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</si>
  <si>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</si>
  <si>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</si>
  <si>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</si>
  <si>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</si>
  <si>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</si>
  <si>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</si>
  <si>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</si>
  <si>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</si>
  <si>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</si>
  <si>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</si>
  <si>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</si>
  <si>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</si>
  <si>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</si>
  <si>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</si>
  <si>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</si>
  <si>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</si>
  <si>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</si>
  <si>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</si>
  <si>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</si>
  <si>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</si>
  <si>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</si>
  <si>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</si>
  <si>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</si>
  <si>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</si>
  <si>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</si>
  <si>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</si>
  <si>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</si>
  <si>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</si>
  <si>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</si>
  <si>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</si>
  <si>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</si>
  <si>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</si>
  <si>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</si>
  <si>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</si>
  <si>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</si>
  <si>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</si>
  <si>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</si>
  <si>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</si>
  <si>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</si>
  <si>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</si>
  <si>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</si>
  <si>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</si>
  <si>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</si>
  <si>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</si>
  <si>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</si>
  <si>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</si>
  <si>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</si>
  <si>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</si>
  <si>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</si>
  <si>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</si>
  <si>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</si>
  <si>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</si>
  <si>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</si>
  <si>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</si>
  <si>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</si>
  <si>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</si>
  <si>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</si>
  <si>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</si>
  <si>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</si>
  <si>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</si>
  <si>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</si>
  <si>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</si>
  <si>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</si>
  <si>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</si>
  <si>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</si>
  <si>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</si>
  <si>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</si>
  <si>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</si>
  <si>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</si>
  <si>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</si>
  <si>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</si>
  <si>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</si>
  <si>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</si>
  <si>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</si>
  <si>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</si>
  <si>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</si>
  <si>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</si>
  <si>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</si>
  <si>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</si>
  <si>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</si>
  <si>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</si>
  <si>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</si>
  <si>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</si>
  <si>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</si>
  <si>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</si>
  <si>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</si>
  <si>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</si>
  <si>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</si>
  <si>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</si>
  <si>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</si>
  <si>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</si>
  <si>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</si>
  <si>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</si>
  <si>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</si>
  <si>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</si>
  <si>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</si>
  <si>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</si>
  <si>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</si>
  <si>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</si>
  <si>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</si>
  <si>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</si>
  <si>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</si>
  <si>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</si>
  <si>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</si>
  <si>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</si>
  <si>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</si>
  <si>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</si>
  <si>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</si>
  <si>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</si>
  <si>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</si>
  <si>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</si>
  <si>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</si>
  <si>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</si>
  <si>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</si>
  <si>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</si>
  <si>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</si>
  <si>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</si>
  <si>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</si>
  <si>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</si>
  <si>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</si>
  <si>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</si>
  <si>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</si>
  <si>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</si>
  <si>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</si>
  <si>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</si>
  <si>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</si>
  <si>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</si>
  <si>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</si>
  <si>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</si>
  <si>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</si>
  <si>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</si>
  <si>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</si>
  <si>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</si>
  <si>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</si>
  <si>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</si>
  <si>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</si>
  <si>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</si>
  <si>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</si>
  <si>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</si>
  <si>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</si>
  <si>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</si>
  <si>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общая площадь дома, кв. м.    3 420,1</t>
  </si>
  <si>
    <t>Отчет ООО УК "Триумф" за 2021 год</t>
  </si>
  <si>
    <t>по адресу: пр. Металлургов, д.41б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</si>
</sst>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3" fillId="3" borderId="6" xfId="3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64" zoomScaleNormal="100" zoomScaleSheetLayoutView="100" workbookViewId="0">
      <selection activeCell="L75" sqref="L7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</row>
    <row r="2" spans="1:6" ht="13.9" x14ac:dyDescent="0.25">
      <c r="D2" s="2"/>
      <c r="E2" s="2"/>
    </row>
    <row r="3" spans="1:6" ht="15" customHeight="1" x14ac:dyDescent="0.25">
      <c r="A3" s="46" t="s">
        <v>197</v>
      </c>
      <c r="B3" s="46"/>
      <c r="C3" s="46"/>
      <c r="D3" s="46"/>
      <c r="E3" s="46"/>
    </row>
    <row r="4" spans="1:6" ht="15" customHeight="1" x14ac:dyDescent="0.25">
      <c r="A4" s="46" t="s">
        <v>0</v>
      </c>
      <c r="B4" s="46"/>
      <c r="C4" s="46"/>
      <c r="D4" s="46"/>
      <c r="E4" s="46"/>
    </row>
    <row r="5" spans="1:6" ht="15" customHeight="1" x14ac:dyDescent="0.25">
      <c r="A5" s="46" t="s">
        <v>198</v>
      </c>
      <c r="B5" s="46"/>
      <c r="C5" s="46"/>
      <c r="D5" s="46"/>
      <c r="E5" s="46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7" t="s">
        <v>196</v>
      </c>
      <c r="B7" s="47"/>
      <c r="C7" s="47"/>
      <c r="D7" s="47"/>
      <c r="E7" s="47"/>
    </row>
    <row r="8" spans="1:6" x14ac:dyDescent="0.25">
      <c r="A8" s="47" t="s">
        <v>1</v>
      </c>
      <c r="B8" s="47"/>
      <c r="C8" s="47"/>
      <c r="D8" s="47"/>
      <c r="E8" s="47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44644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967645.41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78834.84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42">
        <v>1082662.2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E19*0.5252</f>
        <v>568614.18744000001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E19*0.3407</f>
        <v>368863.01153999998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E19*0.1341</f>
        <v>145185.00102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E24+E27+E28</f>
        <v>1062033.49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1032783.49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9">
        <f>32500*0.9</f>
        <v>29250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2029678.9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2">
        <f>E29-E36</f>
        <v>1001938.2599999998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128713.55000000005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9">
        <f>E39+E44+E49+E54+E59+E64+E69+E74+E79+E84+E89+E94+E99+E104+E109+E114+E119+E124+E129+E134</f>
        <v>1027740.6400000001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0.57*3420.1*12</f>
        <v>23393.483999999997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3">
        <f>E39/3420.1/12</f>
        <v>0.56999999999999995</v>
      </c>
    </row>
    <row r="43" spans="1:6" ht="63.75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3*3420.1*12</f>
        <v>123123.59999999999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3">
        <f>E44/3420.1/12</f>
        <v>3</v>
      </c>
    </row>
    <row r="48" spans="1:6" ht="25.5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2*3420.1*12</f>
        <v>82082.399999999994</v>
      </c>
    </row>
    <row r="50" spans="1:6" ht="38.25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3">
        <f>E49/3420.1/12</f>
        <v>2</v>
      </c>
    </row>
    <row r="53" spans="1:6" ht="25.5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3.05*3420.1*12</f>
        <v>125175.65999999997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3">
        <f>E54/3420.1/12</f>
        <v>3.0499999999999994</v>
      </c>
    </row>
    <row r="58" spans="1:6" ht="25.5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0.2*3420.1*12</f>
        <v>8208.24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1">
        <f>E59/3420.1/12</f>
        <v>0.19999999999999998</v>
      </c>
    </row>
    <row r="63" spans="1:6" ht="25.5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>
        <v>321832</v>
      </c>
    </row>
    <row r="65" spans="1:6" ht="25.5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1">
        <f>E64/12/3420.1</f>
        <v>7.8416810424646455</v>
      </c>
    </row>
    <row r="68" spans="1:6" ht="25.5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0.63*3420.1*12</f>
        <v>25855.955999999998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3">
        <f>E69/3420.1/12</f>
        <v>0.63</v>
      </c>
    </row>
    <row r="73" spans="1:6" ht="25.5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3.5*3420.1*12</f>
        <v>143644.20000000001</v>
      </c>
    </row>
    <row r="75" spans="1:6" ht="38.25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3">
        <f>E74/3420.1/12</f>
        <v>3.5000000000000004</v>
      </c>
    </row>
    <row r="78" spans="1:6" ht="51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4"/>
      <c r="B84" s="10" t="s">
        <v>70</v>
      </c>
      <c r="C84" s="11" t="s">
        <v>17</v>
      </c>
      <c r="D84" s="10" t="s">
        <v>70</v>
      </c>
      <c r="E84" s="31">
        <f>0.35*3420.1*12</f>
        <v>14364.419999999998</v>
      </c>
    </row>
    <row r="85" spans="1:6" ht="38.25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5"/>
      <c r="B87" s="10" t="s">
        <v>78</v>
      </c>
      <c r="C87" s="11" t="s">
        <v>17</v>
      </c>
      <c r="D87" s="10" t="s">
        <v>78</v>
      </c>
      <c r="E87" s="33">
        <f>E84/3420.1/12</f>
        <v>0.34999999999999992</v>
      </c>
    </row>
    <row r="88" spans="1:6" ht="25.5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4"/>
      <c r="B94" s="10" t="s">
        <v>70</v>
      </c>
      <c r="C94" s="11" t="s">
        <v>17</v>
      </c>
      <c r="D94" s="10" t="s">
        <v>70</v>
      </c>
      <c r="E94" s="31">
        <f>3.9*3420.1*12</f>
        <v>160060.68</v>
      </c>
    </row>
    <row r="95" spans="1:6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4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5"/>
      <c r="B97" s="10" t="s">
        <v>78</v>
      </c>
      <c r="C97" s="11" t="s">
        <v>17</v>
      </c>
      <c r="D97" s="10" t="s">
        <v>78</v>
      </c>
      <c r="E97" s="33">
        <f>E94/3420.1/12</f>
        <v>3.9</v>
      </c>
    </row>
    <row r="98" spans="1:6" ht="25.5" hidden="1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5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8.25" hidden="1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4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5"/>
      <c r="B122" s="10" t="s">
        <v>78</v>
      </c>
      <c r="C122" s="11" t="s">
        <v>17</v>
      </c>
      <c r="D122" s="10" t="s">
        <v>78</v>
      </c>
      <c r="E122" s="19"/>
    </row>
    <row r="123" spans="1:6" ht="51" hidden="1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hidden="1" x14ac:dyDescent="0.25">
      <c r="A124" s="44"/>
      <c r="B124" s="10" t="s">
        <v>70</v>
      </c>
      <c r="C124" s="11" t="s">
        <v>17</v>
      </c>
      <c r="D124" s="10" t="s">
        <v>70</v>
      </c>
      <c r="E124" s="31"/>
    </row>
    <row r="125" spans="1:6" hidden="1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hidden="1" customHeight="1" x14ac:dyDescent="0.25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hidden="1" x14ac:dyDescent="0.25">
      <c r="A127" s="45"/>
      <c r="B127" s="10" t="s">
        <v>78</v>
      </c>
      <c r="C127" s="11" t="s">
        <v>17</v>
      </c>
      <c r="D127" s="10" t="s">
        <v>78</v>
      </c>
      <c r="E127" s="33">
        <f>E124/4808.8/12</f>
        <v>0</v>
      </c>
    </row>
    <row r="128" spans="1:6" ht="25.5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33">
        <f>E134/4808.8/12</f>
        <v>0</v>
      </c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5408.57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76698.23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76698.23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72320.23000000001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12441.46+588.53+2667.19+3435.33+53187.72</f>
        <v>72320.23000000001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9786.5699999999852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1" x14ac:dyDescent="0.25">
      <c r="A160" s="43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2804.7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1">
        <f>E161/3420.1/12</f>
        <v>6.8338645068857631E-2</v>
      </c>
      <c r="F164" s="5"/>
    </row>
    <row r="165" spans="1:6" ht="63.75" x14ac:dyDescent="0.25">
      <c r="A165" s="43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13091.58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1">
        <f>E166/3420.1/12</f>
        <v>0.31898628695067394</v>
      </c>
      <c r="F169" s="5"/>
    </row>
    <row r="170" spans="1:6" ht="63.75" x14ac:dyDescent="0.25">
      <c r="A170" s="43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618.84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1">
        <f>E171/3420.1/12</f>
        <v>1.507850647641882E-2</v>
      </c>
      <c r="F174" s="5"/>
    </row>
    <row r="175" spans="1:6" ht="38.25" x14ac:dyDescent="0.25">
      <c r="A175" s="43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3616.2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1">
        <f>E176/3420.1/12</f>
        <v>8.8111458729276906E-2</v>
      </c>
      <c r="F179" s="5"/>
    </row>
    <row r="180" spans="1:6" ht="51" x14ac:dyDescent="0.25">
      <c r="A180" s="43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56566.91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1">
        <f>E181/3420.1/12</f>
        <v>1.3782957126009963</v>
      </c>
    </row>
    <row r="185" spans="1:6" ht="15" hidden="1" customHeight="1" x14ac:dyDescent="0.25">
      <c r="A185" s="48" t="s">
        <v>137</v>
      </c>
      <c r="B185" s="49"/>
      <c r="C185" s="49"/>
      <c r="D185" s="49"/>
      <c r="E185" s="50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8" t="s">
        <v>147</v>
      </c>
      <c r="B190" s="49"/>
      <c r="C190" s="49"/>
      <c r="D190" s="49"/>
      <c r="E190" s="50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7">
        <f>E203+E213+E233+E273+E293</f>
        <v>0</v>
      </c>
    </row>
    <row r="197" spans="1:5" ht="20.25" hidden="1" customHeight="1" x14ac:dyDescent="0.25">
      <c r="A197" s="48" t="s">
        <v>154</v>
      </c>
      <c r="B197" s="49"/>
      <c r="C197" s="49"/>
      <c r="D197" s="49"/>
      <c r="E197" s="50"/>
    </row>
    <row r="198" spans="1:5" hidden="1" x14ac:dyDescent="0.25">
      <c r="A198" s="51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52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52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52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52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52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52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52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53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51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2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52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2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2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52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2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2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53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51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2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2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2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2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2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2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2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3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1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2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52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2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2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52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2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2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53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1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2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2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2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2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2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2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2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3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1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2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2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52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52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52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2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2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3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1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2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2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2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2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2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2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2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3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1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2"/>
      <c r="B270" s="10" t="s">
        <v>158</v>
      </c>
      <c r="C270" s="11" t="s">
        <v>159</v>
      </c>
      <c r="D270" s="10" t="s">
        <v>158</v>
      </c>
      <c r="E270" s="35"/>
    </row>
    <row r="271" spans="1:5" hidden="1" x14ac:dyDescent="0.25">
      <c r="A271" s="52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2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2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52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2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2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53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1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2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2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2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2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2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2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2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3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1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52"/>
      <c r="B290" s="10" t="s">
        <v>158</v>
      </c>
      <c r="C290" s="11" t="s">
        <v>159</v>
      </c>
      <c r="D290" s="10" t="s">
        <v>158</v>
      </c>
      <c r="E290" s="34"/>
      <c r="F290" s="36"/>
    </row>
    <row r="291" spans="1:6" hidden="1" x14ac:dyDescent="0.25">
      <c r="A291" s="52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52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52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52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52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52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53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51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52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52"/>
      <c r="B300" s="10" t="s">
        <v>158</v>
      </c>
      <c r="C300" s="11" t="s">
        <v>159</v>
      </c>
      <c r="D300" s="10" t="s">
        <v>158</v>
      </c>
      <c r="E300" s="19"/>
    </row>
    <row r="301" spans="1:6" hidden="1" x14ac:dyDescent="0.25">
      <c r="A301" s="52"/>
      <c r="B301" s="10" t="s">
        <v>160</v>
      </c>
      <c r="C301" s="11" t="s">
        <v>17</v>
      </c>
      <c r="D301" s="10" t="s">
        <v>160</v>
      </c>
      <c r="E301" s="19"/>
    </row>
    <row r="302" spans="1:6" hidden="1" x14ac:dyDescent="0.25">
      <c r="A302" s="52"/>
      <c r="B302" s="10" t="s">
        <v>161</v>
      </c>
      <c r="C302" s="11" t="s">
        <v>17</v>
      </c>
      <c r="D302" s="10" t="s">
        <v>161</v>
      </c>
      <c r="E302" s="19"/>
    </row>
    <row r="303" spans="1:6" hidden="1" x14ac:dyDescent="0.25">
      <c r="A303" s="52"/>
      <c r="B303" s="10" t="s">
        <v>162</v>
      </c>
      <c r="C303" s="11" t="s">
        <v>17</v>
      </c>
      <c r="D303" s="10" t="s">
        <v>162</v>
      </c>
      <c r="E303" s="19"/>
    </row>
    <row r="304" spans="1:6" ht="25.5" hidden="1" x14ac:dyDescent="0.25">
      <c r="A304" s="52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2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2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3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1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2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2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2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2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2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2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2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2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3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8" t="s">
        <v>182</v>
      </c>
      <c r="B318" s="49"/>
      <c r="C318" s="49"/>
      <c r="D318" s="49"/>
      <c r="E318" s="50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38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38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188</v>
      </c>
      <c r="B323" s="49"/>
      <c r="C323" s="49"/>
      <c r="D323" s="49"/>
      <c r="E323" s="50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38"/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2022-03-11T03:48:37Z</cp:lastPrinted>
  <dcterms:created xsi:type="dcterms:W3CDTF">2019-01-24T04:09:30Z</dcterms:created>
  <dcterms:modified xsi:type="dcterms:W3CDTF">2022-03-28T07:57:50Z</dcterms:modified>
</cp:coreProperties>
</file>