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47" i="1" s="1"/>
  <c r="E21" i="1"/>
  <c r="E22" i="1"/>
  <c r="E20" i="1"/>
  <c r="E27" i="1" l="1"/>
  <c r="E36" i="1" l="1"/>
  <c r="E142" i="1" l="1"/>
  <c r="E155" i="1" s="1"/>
  <c r="E179" i="1"/>
  <c r="E196" i="1" l="1"/>
  <c r="E23" i="1"/>
  <c r="E67" i="1" l="1"/>
  <c r="E184" i="1" l="1"/>
  <c r="E174" i="1"/>
  <c r="E169" i="1"/>
  <c r="E164" i="1"/>
  <c r="E137" i="1"/>
  <c r="E134" i="1"/>
  <c r="E127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33" i="1"/>
  <c r="E29" i="1"/>
  <c r="E31" i="1" s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<sst xmlns="http://schemas.openxmlformats.org/spreadsheetml/2006/main" count="1132" uniqueCount="199">
  <si>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</si>
  <si>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</si>
  <si>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</si>
  <si>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</si>
  <si>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</si>
  <si>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</si>
  <si>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</si>
  <si>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</si>
  <si>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</si>
  <si>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</si>
  <si>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</si>
  <si>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</si>
  <si>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</si>
  <si>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</si>
  <si>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</si>
  <si>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</si>
  <si>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</si>
  <si>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</si>
  <si>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</si>
  <si>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</si>
  <si>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</si>
  <si>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</si>
  <si>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</si>
  <si>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</si>
  <si>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</si>
  <si>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</si>
  <si>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</si>
  <si>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</si>
  <si>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</si>
  <si>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</si>
  <si>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</si>
  <si>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</si>
  <si>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</si>
  <si>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</si>
  <si>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</si>
  <si>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</si>
  <si>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</si>
  <si>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</si>
  <si>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</si>
  <si>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</si>
  <si>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</si>
  <si>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</si>
  <si>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</si>
  <si>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</si>
  <si>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</si>
  <si>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</si>
  <si>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</si>
  <si>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</si>
  <si>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</si>
  <si>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</si>
  <si>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</si>
  <si>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</si>
  <si>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</si>
  <si>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</si>
  <si>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</si>
  <si>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</si>
  <si>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</si>
  <si>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</si>
  <si>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</si>
  <si>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</si>
  <si>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</si>
  <si>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</si>
  <si>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</si>
  <si>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</si>
  <si>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</si>
  <si>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</si>
  <si>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</si>
  <si>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</si>
  <si>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</si>
  <si>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</si>
  <si>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</si>
  <si>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</si>
  <si>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</si>
  <si>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</si>
  <si>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</si>
  <si>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</si>
  <si>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</si>
  <si>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</si>
  <si>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</si>
  <si>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</si>
  <si>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</si>
  <si>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</si>
  <si>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</si>
  <si>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</si>
  <si>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</si>
  <si>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</si>
  <si>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</si>
  <si>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</si>
  <si>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</si>
  <si>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</si>
  <si>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</si>
  <si>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</si>
  <si>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</si>
  <si>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</si>
  <si>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</si>
  <si>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</si>
  <si>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</si>
  <si>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</si>
  <si>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</si>
  <si>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</si>
  <si>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</si>
  <si>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</si>
  <si>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</si>
  <si>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</si>
  <si>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</si>
  <si>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</si>
  <si>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</si>
  <si>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</si>
  <si>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</si>
  <si>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</si>
  <si>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</si>
  <si>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</si>
  <si>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</si>
  <si>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</si>
  <si>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</si>
  <si>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</si>
  <si>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</si>
  <si>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</si>
  <si>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</si>
  <si>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</si>
  <si>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</si>
  <si>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</si>
  <si>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</si>
  <si>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</si>
  <si>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</si>
  <si>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</si>
  <si>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</si>
  <si>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</si>
  <si>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</si>
  <si>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</si>
  <si>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</si>
  <si>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</si>
  <si>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</si>
  <si>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</si>
  <si>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</si>
  <si>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</si>
  <si>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</si>
  <si>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</si>
  <si>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</si>
  <si>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</si>
  <si>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</si>
  <si>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</si>
  <si>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</si>
  <si>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</si>
  <si>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</si>
  <si>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</si>
  <si>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</si>
  <si>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</si>
  <si>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</si>
  <si>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</si>
  <si>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</si>
  <si>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</si>
  <si>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</si>
  <si>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</si>
  <si>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</si>
  <si>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</si>
  <si>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</si>
  <si>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</si>
  <si>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</si>
  <si>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</si>
  <si>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</si>
  <si>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</si>
  <si>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</si>
  <si>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</si>
  <si>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</si>
  <si>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</si>
  <si>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</si>
  <si>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</si>
  <si>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</si>
  <si>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</si>
  <si>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</si>
  <si>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</si>
  <si>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</si>
  <si>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</si>
  <si>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</si>
  <si>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</si>
  <si>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</si>
  <si>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</si>
  <si>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</si>
  <si>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</si>
  <si>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</si>
  <si>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</si>
  <si>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</si>
  <si>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</si>
  <si>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</si>
  <si>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</si>
  <si>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</si>
  <si>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</si>
  <si>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</si>
  <si>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</si>
  <si>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</si>
  <si>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</si>
  <si>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</si>
  <si>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</si>
  <si>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д.28б</t>
  </si>
  <si>
    <t>общая площадь дома, кв. м.    4 808,8</t>
  </si>
  <si>
    <t>Водоотведение при содержании общего имущества</t>
  </si>
  <si>
    <t>Вознаграждение председателя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</si>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</sst>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25" zoomScaleNormal="100" zoomScaleSheetLayoutView="100" workbookViewId="0">
      <selection activeCell="F65" sqref="F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53" t="s">
        <v>198</v>
      </c>
      <c r="B3" s="53"/>
      <c r="C3" s="53"/>
      <c r="D3" s="53"/>
      <c r="E3" s="53"/>
    </row>
    <row r="4" spans="1:5" ht="15" customHeight="1" x14ac:dyDescent="0.25">
      <c r="A4" s="53" t="s">
        <v>0</v>
      </c>
      <c r="B4" s="53"/>
      <c r="C4" s="53"/>
      <c r="D4" s="53"/>
      <c r="E4" s="53"/>
    </row>
    <row r="5" spans="1:5" ht="15" customHeight="1" x14ac:dyDescent="0.25">
      <c r="A5" s="53" t="s">
        <v>194</v>
      </c>
      <c r="B5" s="53"/>
      <c r="C5" s="53"/>
      <c r="D5" s="53"/>
      <c r="E5" s="5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4" t="s">
        <v>195</v>
      </c>
      <c r="B7" s="54"/>
      <c r="C7" s="54"/>
      <c r="D7" s="54"/>
      <c r="E7" s="54"/>
    </row>
    <row r="8" spans="1:5" x14ac:dyDescent="0.25">
      <c r="A8" s="54" t="s">
        <v>1</v>
      </c>
      <c r="B8" s="54"/>
      <c r="C8" s="54"/>
      <c r="D8" s="54"/>
      <c r="E8" s="54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44644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-942093.07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230585.09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1266961.06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E19*0.5965</f>
        <v>755742.27229000011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E19*0.2155</f>
        <v>273030.10843000002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E19*0.188</f>
        <v>238188.67928000001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1349007.2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1257927.2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>
        <f>113850*0.8</f>
        <v>91080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43">
        <f>E16+E23</f>
        <v>406914.13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3">
        <f>E29-E36</f>
        <v>-939875.50599999994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239618.95000000019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E39+E44+E49+E54+E59+E64+E69+E74+E79+E84+E89+E94+E99+E104+E109+E114+E119+E124+E129+E134</f>
        <v>1346789.6359999999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0.15*4808.8*12</f>
        <v>8655.84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E39/4808.8/12</f>
        <v>0.15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2.3*4808.8*12</f>
        <v>132722.88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E44/4808.8/12</f>
        <v>2.3000000000000003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3.5*4808.8*12</f>
        <v>201969.59999999998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19">
        <f>E49/4808.8/12</f>
        <v>3.4999999999999996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2.14*4808.8*12</f>
        <v>123489.984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E54/4808.8/12</f>
        <v>2.14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0.25*4808.8*12</f>
        <v>14426.400000000001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1">
        <f>E59/4808.8/12</f>
        <v>0.25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359446.82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1">
        <f>E64/12/4808.8</f>
        <v>6.2289763905062943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0.59*4808.8*12</f>
        <v>34046.304000000004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E69/4808.8/12</f>
        <v>0.59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4.1*4808.8*12</f>
        <v>236592.95999999996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E74/4808.8/12</f>
        <v>4.0999999999999988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0.36*4808.8*12</f>
        <v>20774.016</v>
      </c>
    </row>
    <row r="85" spans="1:6" ht="38.25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E84/4808.8/12</f>
        <v>0.35999999999999993</v>
      </c>
    </row>
    <row r="88" spans="1:6" ht="25.5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>
        <f>3.39*4808.8*12</f>
        <v>195621.984</v>
      </c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E94/4808.8/12</f>
        <v>3.39</v>
      </c>
    </row>
    <row r="98" spans="1:6" ht="25.5" hidden="1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2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hidden="1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2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0.18*4808.8*12</f>
        <v>10387.008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E124/4808.8/12</f>
        <v>0.17999999999999997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40"/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>
        <f>0.15*4808.8*12</f>
        <v>8655.84</v>
      </c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E134/4808.8/12</f>
        <v>0.15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21174.79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127581.08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31051.8+1470.42+6659.64+8570.2+77705.29</f>
        <v>125457.34999999999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E146</f>
        <v>125457.34999999999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E142-E146+E141</f>
        <v>23298.520000000011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1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6756.83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E161/4808.8/12</f>
        <v>0.11709140880607775</v>
      </c>
      <c r="F164" s="5"/>
    </row>
    <row r="165" spans="1:6" ht="63.75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31538.53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E166/4808.8/12</f>
        <v>0.54654193007264451</v>
      </c>
      <c r="F169" s="5"/>
    </row>
    <row r="170" spans="1:6" ht="63.75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1491.5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E171/4808.8/12</f>
        <v>2.5846711584317641E-2</v>
      </c>
      <c r="F174" s="5"/>
    </row>
    <row r="175" spans="1:6" ht="38.25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8711.6299999999992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E176/4808.8/12</f>
        <v>0.15096680391504461</v>
      </c>
      <c r="F179" s="5"/>
    </row>
    <row r="180" spans="1:6" ht="51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79082.59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E181/4808.8/12</f>
        <v>1.3704491418510507</v>
      </c>
    </row>
    <row r="185" spans="1:6" ht="15" hidden="1" customHeight="1" x14ac:dyDescent="0.25">
      <c r="A185" s="47" t="s">
        <v>136</v>
      </c>
      <c r="B185" s="48"/>
      <c r="C185" s="48"/>
      <c r="D185" s="48"/>
      <c r="E185" s="49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7" t="s">
        <v>146</v>
      </c>
      <c r="B190" s="48"/>
      <c r="C190" s="48"/>
      <c r="D190" s="48"/>
      <c r="E190" s="49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7" t="s">
        <v>153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5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5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5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5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5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5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5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6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5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5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5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5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5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5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5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6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5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5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5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5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5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5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5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5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5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5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5"/>
      <c r="B270" s="10" t="s">
        <v>157</v>
      </c>
      <c r="C270" s="11" t="s">
        <v>158</v>
      </c>
      <c r="D270" s="10" t="s">
        <v>157</v>
      </c>
      <c r="E270" s="36"/>
    </row>
    <row r="271" spans="1:5" hidden="1" x14ac:dyDescent="0.25">
      <c r="A271" s="45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5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5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5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5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5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5"/>
      <c r="B290" s="10" t="s">
        <v>157</v>
      </c>
      <c r="C290" s="11" t="s">
        <v>158</v>
      </c>
      <c r="D290" s="10" t="s">
        <v>157</v>
      </c>
      <c r="E290" s="34"/>
      <c r="F290" s="37"/>
    </row>
    <row r="291" spans="1:6" hidden="1" x14ac:dyDescent="0.25">
      <c r="A291" s="45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5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5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5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5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5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7" t="s">
        <v>181</v>
      </c>
      <c r="B318" s="48"/>
      <c r="C318" s="48"/>
      <c r="D318" s="48"/>
      <c r="E318" s="49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9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9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9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1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5" right="0.25" top="0.75" bottom="0.75" header="0.3" footer="0.3"/>
  <pageSetup paperSize="9" scale="65" fitToHeight="100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2022-03-11T04:20:19Z</cp:lastPrinted>
  <dcterms:created xsi:type="dcterms:W3CDTF">2019-01-24T04:09:30Z</dcterms:created>
  <dcterms:modified xsi:type="dcterms:W3CDTF">2022-03-29T02:01:13Z</dcterms:modified>
</cp:coreProperties>
</file>